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llgemein\Support\RICM\Vorlage Erbengemeinschaft\"/>
    </mc:Choice>
  </mc:AlternateContent>
  <xr:revisionPtr revIDLastSave="0" documentId="13_ncr:11_{7CBB770B-EE7F-47AB-81C6-79BA6D14CBBC}" xr6:coauthVersionLast="36" xr6:coauthVersionMax="36" xr10:uidLastSave="{00000000-0000-0000-0000-000000000000}"/>
  <bookViews>
    <workbookView xWindow="600" yWindow="105" windowWidth="21315" windowHeight="10800" tabRatio="422" xr2:uid="{00000000-000D-0000-FFFF-FFFF00000000}"/>
  </bookViews>
  <sheets>
    <sheet name="Aufstellung unvert.Erbschaft" sheetId="1" r:id="rId1"/>
  </sheets>
  <definedNames>
    <definedName name="Auswahl">'Aufstellung unvert.Erbschaft'!$Y$21:$Y$22</definedName>
    <definedName name="_xlnm.Print_Area" localSheetId="0">'Aufstellung unvert.Erbschaft'!$A$1:$AA$60</definedName>
    <definedName name="Imput1">'Aufstellung unvert.Erbschaft'!$C$5</definedName>
    <definedName name="Imput2">'Aufstellung unvert.Erbschaft'!$C$6</definedName>
    <definedName name="Input3">'Aufstellung unvert.Erbschaft'!$C$7</definedName>
    <definedName name="Input4">'Aufstellung unvert.Erbschaft'!$C$8</definedName>
    <definedName name="Input5">'Aufstellung unvert.Erbschaft'!$C$9</definedName>
  </definedNames>
  <calcPr calcId="191029"/>
</workbook>
</file>

<file path=xl/calcChain.xml><?xml version="1.0" encoding="utf-8"?>
<calcChain xmlns="http://schemas.openxmlformats.org/spreadsheetml/2006/main">
  <c r="AW53" i="1" l="1"/>
  <c r="AW52" i="1"/>
  <c r="AW51" i="1"/>
  <c r="AR53" i="1"/>
  <c r="AR52" i="1"/>
  <c r="AR51" i="1"/>
  <c r="AW47" i="1"/>
  <c r="AN57" i="1"/>
  <c r="AH57" i="1"/>
  <c r="K45" i="1"/>
  <c r="K31" i="1" l="1"/>
  <c r="P28" i="1"/>
  <c r="U53" i="1"/>
  <c r="U52" i="1"/>
  <c r="U51" i="1"/>
  <c r="P53" i="1"/>
  <c r="P51" i="1"/>
  <c r="P52" i="1"/>
  <c r="K41" i="1"/>
  <c r="K37" i="1"/>
  <c r="V28" i="1" l="1"/>
  <c r="U28" i="1"/>
  <c r="T28" i="1"/>
  <c r="AR29" i="1" l="1"/>
  <c r="AV29" i="1"/>
  <c r="AV30" i="1"/>
  <c r="AW30" i="1"/>
  <c r="AX30" i="1"/>
  <c r="AX25" i="1"/>
  <c r="AX26" i="1"/>
  <c r="AX27" i="1"/>
  <c r="AX29" i="1"/>
  <c r="AX24" i="1"/>
  <c r="AR30" i="1"/>
  <c r="AW26" i="1"/>
  <c r="AW27" i="1"/>
  <c r="AW29" i="1"/>
  <c r="AW25" i="1"/>
  <c r="AW24" i="1"/>
  <c r="AV27" i="1"/>
  <c r="AV26" i="1"/>
  <c r="AV25" i="1"/>
  <c r="AV24" i="1"/>
  <c r="AR43" i="1"/>
  <c r="AR39" i="1"/>
  <c r="AR35" i="1"/>
  <c r="AM45" i="1"/>
  <c r="AM41" i="1"/>
  <c r="AM37" i="1"/>
  <c r="AR25" i="1"/>
  <c r="AR26" i="1"/>
  <c r="AR27" i="1"/>
  <c r="AR24" i="1"/>
  <c r="AN45" i="1" l="1"/>
  <c r="AW45" i="1" s="1"/>
  <c r="AN41" i="1"/>
  <c r="AW41" i="1" s="1"/>
  <c r="AN37" i="1"/>
  <c r="AW37" i="1" s="1"/>
  <c r="AO31" i="1"/>
  <c r="AN31" i="1"/>
  <c r="AM31" i="1"/>
  <c r="AH31" i="1"/>
  <c r="P43" i="1"/>
  <c r="P39" i="1"/>
  <c r="P35" i="1"/>
  <c r="L37" i="1"/>
  <c r="L45" i="1"/>
  <c r="U45" i="1" s="1"/>
  <c r="L41" i="1"/>
  <c r="U41" i="1" s="1"/>
  <c r="V25" i="1"/>
  <c r="V26" i="1"/>
  <c r="V27" i="1"/>
  <c r="V29" i="1"/>
  <c r="V30" i="1"/>
  <c r="U25" i="1"/>
  <c r="U26" i="1"/>
  <c r="U27" i="1"/>
  <c r="U29" i="1"/>
  <c r="U30" i="1"/>
  <c r="T25" i="1"/>
  <c r="T26" i="1"/>
  <c r="T27" i="1"/>
  <c r="T29" i="1"/>
  <c r="T30" i="1"/>
  <c r="P25" i="1"/>
  <c r="P26" i="1"/>
  <c r="P27" i="1"/>
  <c r="P29" i="1"/>
  <c r="P30" i="1"/>
  <c r="P24" i="1"/>
  <c r="U24" i="1"/>
  <c r="V24" i="1"/>
  <c r="T24" i="1"/>
  <c r="L31" i="1"/>
  <c r="M31" i="1"/>
  <c r="L57" i="1" l="1"/>
  <c r="U37" i="1"/>
  <c r="U47" i="1" s="1"/>
  <c r="AR47" i="1"/>
  <c r="AX31" i="1"/>
  <c r="AR55" i="1"/>
  <c r="AW55" i="1"/>
  <c r="AW57" i="1" s="1"/>
  <c r="AV31" i="1"/>
  <c r="AW31" i="1"/>
  <c r="AR32" i="1"/>
  <c r="AR31" i="1"/>
  <c r="P47" i="1"/>
  <c r="V31" i="1"/>
  <c r="U31" i="1"/>
  <c r="AR57" i="1" l="1"/>
  <c r="AV32" i="1"/>
  <c r="P31" i="1"/>
  <c r="T31" i="1"/>
  <c r="T32" i="1" s="1"/>
  <c r="U55" i="1"/>
  <c r="P55" i="1"/>
  <c r="P32" i="1"/>
  <c r="F31" i="1"/>
  <c r="F57" i="1" s="1"/>
  <c r="U57" i="1" l="1"/>
  <c r="P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Massimo Ricchello</author>
  </authors>
  <commentList>
    <comment ref="L1" authorId="0" shapeId="0" xr:uid="{5F1D4C5A-6745-4F1E-A705-38460AA168BC}">
      <text>
        <r>
          <rPr>
            <b/>
            <sz val="9"/>
            <color indexed="81"/>
            <rFont val="Segoe UI"/>
            <family val="2"/>
          </rPr>
          <t xml:space="preserve">Für Ertragsfälligkeiten ab dem 1. Januar 2022 ist die Rückerstattung der Verrechnungssteuer durch jede Erbin/jeden Erben in ihrem/seinem Wohnsitzkanton zu beantragen.
Dazu sind die anteiligen Bruttoerträge aus unverteilter Erbschaft gemäss der Erbquote im Wertschriftenverzeichnis der ordentlichen Steuererklärung aufzuführen. Zudem müssen folgende Unterlagen eingereicht werden:
Erbenverzeichnis inkl. Angabe der Erbquoten
Bei erfolgter Erbteilung:
- Kopie Erbteilungsvertrag
- Komplette Steuerauszüge 
oder
- Kopien aller Ertragsabrechnungen und Transaktionsbelege (Käufe und Verkäufe) sowie Depotverzeichnisse per 31. Dezember der betreffenden Steuerperiode
</t>
        </r>
      </text>
    </comment>
    <comment ref="V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Erbanteil in:
Bruch oder Prozente</t>
        </r>
      </text>
    </comment>
    <comment ref="AX4" authorId="0" shapeId="0" xr:uid="{AB74E326-1CDD-4E97-96C5-1BC7EA9D6120}">
      <text>
        <r>
          <rPr>
            <b/>
            <sz val="9"/>
            <color indexed="81"/>
            <rFont val="Tahoma"/>
            <family val="2"/>
          </rPr>
          <t>Erbanteil in:
Bruch oder Prozente</t>
        </r>
      </text>
    </comment>
    <comment ref="N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Klicken und eine Auswahl treffen.</t>
        </r>
      </text>
    </comment>
    <comment ref="AP16" authorId="0" shapeId="0" xr:uid="{5F975417-FA85-471C-842A-CC5AE41F3E61}">
      <text>
        <r>
          <rPr>
            <b/>
            <sz val="9"/>
            <color indexed="81"/>
            <rFont val="Tahoma"/>
            <family val="2"/>
          </rPr>
          <t>Klicken und eine Auswahl treffen.</t>
        </r>
      </text>
    </comment>
  </commentList>
</comments>
</file>

<file path=xl/sharedStrings.xml><?xml version="1.0" encoding="utf-8"?>
<sst xmlns="http://schemas.openxmlformats.org/spreadsheetml/2006/main" count="146" uniqueCount="71">
  <si>
    <t>PLZ/Ort</t>
  </si>
  <si>
    <t>Todesdatum</t>
  </si>
  <si>
    <t>Name/Vorname/Adresse</t>
  </si>
  <si>
    <t>Erbanteil</t>
  </si>
  <si>
    <t>Total Erbanteil</t>
  </si>
  <si>
    <t>Steuerjahr</t>
  </si>
  <si>
    <t>6300 Zug</t>
  </si>
  <si>
    <t>1/4</t>
  </si>
  <si>
    <t>Segelboot</t>
  </si>
  <si>
    <t>Aufstellung unverteilte Erbschaft</t>
  </si>
  <si>
    <t>Guthaben</t>
  </si>
  <si>
    <t>Ertrag</t>
  </si>
  <si>
    <t>Steuerwert</t>
  </si>
  <si>
    <t>Schuldbetrag</t>
  </si>
  <si>
    <t>Zins</t>
  </si>
  <si>
    <t>Nettoertrag</t>
  </si>
  <si>
    <t>Teilungsdatum</t>
  </si>
  <si>
    <t>Schulden/Schuldzinsen</t>
  </si>
  <si>
    <t>ohne        VSt-Abzug</t>
  </si>
  <si>
    <t>mit            VSt-Abzug</t>
  </si>
  <si>
    <t>Grundstücke                                                                    (Bezeichnung und Adresse)</t>
  </si>
  <si>
    <t>in Prozent         (z.B. 50%, 33.33%)</t>
  </si>
  <si>
    <r>
      <t xml:space="preserve">in Bruchzahl   </t>
    </r>
    <r>
      <rPr>
        <sz val="10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 xml:space="preserve"> (z.B. 1/1, 1/4)</t>
    </r>
  </si>
  <si>
    <t>Mietwert/Bruttoertrag</t>
  </si>
  <si>
    <t>Effektiv</t>
  </si>
  <si>
    <t>Bezeichnung/Adresse</t>
  </si>
  <si>
    <t xml:space="preserve"> Ertrag</t>
  </si>
  <si>
    <t>Rubrik A</t>
  </si>
  <si>
    <t>Rubrik B</t>
  </si>
  <si>
    <t>Rubrik C</t>
  </si>
  <si>
    <t>Mietwert/ Bruttoertrag</t>
  </si>
  <si>
    <t>Auswahl..</t>
  </si>
  <si>
    <t>Pauschal 20%</t>
  </si>
  <si>
    <t>Pauschal 10%</t>
  </si>
  <si>
    <t>DA-1/            R-US</t>
  </si>
  <si>
    <t>Erbe</t>
  </si>
  <si>
    <t>A u s w a h l    t r e f f e n..</t>
  </si>
  <si>
    <t>Hans Muster / 756.0000.1111.22</t>
  </si>
  <si>
    <t>Mustergasse 22</t>
  </si>
  <si>
    <t>Vorname/Name/Adresse</t>
  </si>
  <si>
    <t>1/2</t>
  </si>
  <si>
    <t>Ihr Erbanteil in Bruch</t>
  </si>
  <si>
    <t>CD, Depot-Nr. 45.6320.22N</t>
  </si>
  <si>
    <t>IBAN: CH991000100000055553</t>
  </si>
  <si>
    <t>Ka.Obl. Zuger KB</t>
  </si>
  <si>
    <t>EFH, Mustergasse 22, Zug</t>
  </si>
  <si>
    <t>Zuger KB, Festhypothek</t>
  </si>
  <si>
    <t>DA1/         R-US</t>
  </si>
  <si>
    <t>Wertschriften/ Wertschriftenerträge und sonstige Vermögenswerte</t>
  </si>
  <si>
    <t>Vorname/Name</t>
  </si>
  <si>
    <t>Pers.ID</t>
  </si>
  <si>
    <t>Ihre Angaben</t>
  </si>
  <si>
    <t>Strasse</t>
  </si>
  <si>
    <t>./. Unterhaltskosten</t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</si>
  <si>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zu übertragen ins Formular Schuldenverzeichnis (SV)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</si>
  <si>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</t>
    </r>
    <r>
      <rPr>
        <sz val="7"/>
        <color theme="1"/>
        <rFont val="Arial"/>
        <family val="2"/>
      </rPr>
      <t>zu übertragen ins Formular Wertschriften- und Guthabenverzeichnis (WV) mit der Art "AUE"           [Anteile unverteilte Erschaften]</t>
    </r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</si>
  <si>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</t>
    </r>
    <r>
      <rPr>
        <sz val="7"/>
        <color theme="1"/>
        <rFont val="Arial"/>
        <family val="2"/>
      </rPr>
      <t>zu übertragen ins Formular Wertschriften- und Guthabenverzeichnis (WV) mit der Art "AUE"          [Anteile unverteilte Erschaften]</t>
    </r>
  </si>
  <si>
    <t>DA1/          R-US</t>
  </si>
  <si>
    <t>Info</t>
  </si>
  <si>
    <r>
      <rPr>
        <b/>
        <sz val="7"/>
        <color theme="1"/>
        <rFont val="Arial"/>
        <family val="2"/>
      </rPr>
      <t>oder</t>
    </r>
    <r>
      <rPr>
        <b/>
        <sz val="8"/>
        <color theme="1"/>
        <rFont val="Arial"/>
        <family val="2"/>
      </rPr>
      <t xml:space="preserve">   Ihr Erbanteil in %</t>
    </r>
  </si>
  <si>
    <t>Maria Muster</t>
  </si>
  <si>
    <t>Musterstrasse 12</t>
  </si>
  <si>
    <r>
      <t xml:space="preserve">Angaben der </t>
    </r>
    <r>
      <rPr>
        <b/>
        <sz val="8"/>
        <color theme="1"/>
        <rFont val="Arial"/>
        <family val="2"/>
      </rPr>
      <t>Erben</t>
    </r>
  </si>
  <si>
    <t>1234-5678</t>
  </si>
  <si>
    <r>
      <t xml:space="preserve">Angaben des </t>
    </r>
    <r>
      <rPr>
        <b/>
        <sz val="8"/>
        <color theme="1"/>
        <rFont val="Arial"/>
        <family val="2"/>
      </rPr>
      <t xml:space="preserve">Erblassers                     </t>
    </r>
    <r>
      <rPr>
        <sz val="8"/>
        <color theme="1"/>
        <rFont val="Arial"/>
        <family val="2"/>
      </rPr>
      <t xml:space="preserve"> Vorname, Name, Adresse, AHV-Nr.</t>
    </r>
  </si>
  <si>
    <r>
      <t xml:space="preserve">Angaben des </t>
    </r>
    <r>
      <rPr>
        <b/>
        <sz val="8"/>
        <color theme="1"/>
        <rFont val="Arial"/>
        <family val="2"/>
      </rPr>
      <t>Erblassers</t>
    </r>
    <r>
      <rPr>
        <sz val="8"/>
        <color theme="1"/>
        <rFont val="Arial"/>
        <family val="2"/>
      </rPr>
      <t xml:space="preserve">                            Name, Vorname, Adresse, AHV-Nr.</t>
    </r>
  </si>
  <si>
    <t>Maria Muster, Musterstrasse 12, 6300 Zug</t>
  </si>
  <si>
    <t>Peter Muster, Musterstrasse 55, 6000 Luzern</t>
  </si>
  <si>
    <t>Hans Muster, Musterstrasse 44, 6300 Zug</t>
  </si>
  <si>
    <r>
      <rPr>
        <b/>
        <sz val="8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zu übertragen ins Formular Liegenschaftenverzeichnis (LV)</t>
    </r>
  </si>
  <si>
    <r>
      <t xml:space="preserve">Grundstücke                                                                 </t>
    </r>
    <r>
      <rPr>
        <i/>
        <sz val="8"/>
        <color theme="1"/>
        <rFont val="Arial"/>
        <family val="2"/>
      </rPr>
      <t xml:space="preserve">   (Bezeichnung und Adresse)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</si>
</sst>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0_ ;[Red]\-0\ "/>
    <numFmt numFmtId="167" formatCode="[Red]\-#,##0_;"/>
    <numFmt numFmtId="168" formatCode="[Red]\-#,###_;"/>
    <numFmt numFmtId="169" formatCode="#,##0_ ;[Red]\-#,##0\ "/>
  </numFmts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8"/>
      <color theme="4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Marlett"/>
      <charset val="2"/>
    </font>
    <font>
      <b/>
      <sz val="8"/>
      <color rgb="FFFF0000"/>
      <name val="Arial"/>
      <family val="2"/>
    </font>
    <font>
      <i/>
      <sz val="8"/>
      <color theme="8" tint="-0.249977111117893"/>
      <name val="Arial"/>
      <family val="2"/>
    </font>
    <font>
      <i/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rgb="FFFF0000"/>
      <name val="Arial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i/>
      <sz val="7"/>
      <color theme="8" tint="-0.249977111117893"/>
      <name val="Arial"/>
      <family val="2"/>
    </font>
    <font>
      <b/>
      <sz val="7"/>
      <color theme="1"/>
      <name val="Arial"/>
      <family val="2"/>
    </font>
    <font>
      <sz val="10"/>
      <color rgb="FFFF0000"/>
      <name val="Marlett"/>
      <charset val="2"/>
    </font>
    <font>
      <b/>
      <sz val="9"/>
      <color indexed="81"/>
      <name val="Segoe UI"/>
      <family val="2"/>
    </font>
    <font>
      <i/>
      <sz val="8"/>
      <color theme="0" tint="-0.34998626667073579"/>
      <name val="Arial"/>
      <family val="2"/>
    </font>
    <font>
      <b/>
      <i/>
      <sz val="8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slantDashDot">
        <color auto="1"/>
      </right>
      <top/>
      <bottom style="thin">
        <color auto="1"/>
      </bottom>
      <diagonal/>
    </border>
    <border>
      <left/>
      <right style="slantDashDot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3">
    <xf numFmtId="0" fontId="0" fillId="0" borderId="0" xfId="0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right"/>
    </xf>
    <xf numFmtId="41" fontId="3" fillId="0" borderId="0" xfId="1" applyNumberFormat="1" applyFont="1" applyFill="1" applyBorder="1" applyAlignment="1" applyProtection="1"/>
    <xf numFmtId="0" fontId="3" fillId="0" borderId="0" xfId="0" applyFont="1" applyFill="1" applyBorder="1" applyProtection="1"/>
    <xf numFmtId="164" fontId="3" fillId="0" borderId="0" xfId="1" applyNumberFormat="1" applyFont="1" applyFill="1" applyBorder="1" applyAlignment="1" applyProtection="1"/>
    <xf numFmtId="41" fontId="3" fillId="0" borderId="3" xfId="1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5" fillId="0" borderId="0" xfId="0" applyFont="1" applyProtection="1"/>
    <xf numFmtId="0" fontId="3" fillId="0" borderId="0" xfId="0" applyFont="1" applyAlignment="1" applyProtection="1">
      <alignment vertical="top"/>
    </xf>
    <xf numFmtId="0" fontId="16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right"/>
    </xf>
    <xf numFmtId="0" fontId="3" fillId="0" borderId="0" xfId="0" quotePrefix="1" applyFont="1" applyBorder="1" applyAlignment="1" applyProtection="1">
      <alignment horizontal="right"/>
    </xf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Protection="1"/>
    <xf numFmtId="0" fontId="3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11" fillId="0" borderId="0" xfId="0" applyFont="1" applyProtection="1"/>
    <xf numFmtId="0" fontId="9" fillId="0" borderId="2" xfId="0" applyFont="1" applyBorder="1" applyAlignment="1" applyProtection="1">
      <alignment vertical="top"/>
    </xf>
    <xf numFmtId="0" fontId="3" fillId="0" borderId="2" xfId="0" applyFont="1" applyBorder="1" applyProtection="1"/>
    <xf numFmtId="0" fontId="10" fillId="0" borderId="0" xfId="0" applyFont="1" applyBorder="1" applyAlignment="1" applyProtection="1"/>
    <xf numFmtId="165" fontId="3" fillId="0" borderId="1" xfId="0" applyNumberFormat="1" applyFont="1" applyFill="1" applyBorder="1" applyAlignment="1" applyProtection="1"/>
    <xf numFmtId="0" fontId="3" fillId="0" borderId="1" xfId="0" applyFont="1" applyBorder="1" applyProtection="1"/>
    <xf numFmtId="0" fontId="3" fillId="0" borderId="0" xfId="0" applyFont="1" applyBorder="1" applyAlignment="1" applyProtection="1"/>
    <xf numFmtId="0" fontId="12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left" vertical="center"/>
    </xf>
    <xf numFmtId="49" fontId="13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wrapText="1"/>
    </xf>
    <xf numFmtId="0" fontId="7" fillId="0" borderId="25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166" fontId="3" fillId="0" borderId="0" xfId="0" applyNumberFormat="1" applyFont="1" applyBorder="1" applyAlignment="1" applyProtection="1"/>
    <xf numFmtId="164" fontId="3" fillId="0" borderId="3" xfId="1" applyNumberFormat="1" applyFont="1" applyFill="1" applyBorder="1" applyAlignment="1" applyProtection="1"/>
    <xf numFmtId="164" fontId="3" fillId="0" borderId="22" xfId="1" applyNumberFormat="1" applyFont="1" applyFill="1" applyBorder="1" applyAlignment="1" applyProtection="1"/>
    <xf numFmtId="164" fontId="3" fillId="0" borderId="9" xfId="1" applyNumberFormat="1" applyFont="1" applyFill="1" applyBorder="1" applyAlignment="1" applyProtection="1"/>
    <xf numFmtId="164" fontId="3" fillId="0" borderId="24" xfId="1" applyNumberFormat="1" applyFont="1" applyFill="1" applyBorder="1" applyAlignment="1" applyProtection="1"/>
    <xf numFmtId="0" fontId="15" fillId="0" borderId="0" xfId="0" applyFont="1" applyBorder="1" applyProtection="1"/>
    <xf numFmtId="164" fontId="15" fillId="0" borderId="3" xfId="1" applyNumberFormat="1" applyFont="1" applyBorder="1" applyAlignment="1" applyProtection="1">
      <alignment vertical="top"/>
    </xf>
    <xf numFmtId="0" fontId="15" fillId="0" borderId="0" xfId="0" applyFont="1" applyFill="1" applyBorder="1" applyProtection="1"/>
    <xf numFmtId="164" fontId="15" fillId="0" borderId="22" xfId="1" applyNumberFormat="1" applyFont="1" applyBorder="1" applyAlignment="1" applyProtection="1">
      <alignment vertical="top"/>
    </xf>
    <xf numFmtId="164" fontId="15" fillId="0" borderId="0" xfId="1" applyNumberFormat="1" applyFont="1" applyFill="1" applyBorder="1" applyAlignment="1" applyProtection="1"/>
    <xf numFmtId="0" fontId="17" fillId="0" borderId="0" xfId="0" applyFont="1" applyProtection="1"/>
    <xf numFmtId="0" fontId="3" fillId="0" borderId="2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164" fontId="9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Alignment="1" applyProtection="1">
      <alignment vertical="center"/>
    </xf>
    <xf numFmtId="0" fontId="11" fillId="0" borderId="0" xfId="0" applyFont="1" applyAlignment="1" applyProtection="1">
      <alignment vertical="top"/>
    </xf>
    <xf numFmtId="164" fontId="3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164" fontId="3" fillId="0" borderId="0" xfId="1" applyNumberFormat="1" applyFont="1" applyFill="1" applyAlignment="1" applyProtection="1"/>
    <xf numFmtId="0" fontId="3" fillId="0" borderId="0" xfId="0" applyFont="1" applyFill="1" applyBorder="1" applyAlignment="1" applyProtection="1">
      <alignment vertical="top"/>
    </xf>
    <xf numFmtId="0" fontId="11" fillId="0" borderId="0" xfId="0" applyFont="1" applyFill="1" applyProtection="1"/>
    <xf numFmtId="41" fontId="3" fillId="0" borderId="0" xfId="1" applyNumberFormat="1" applyFont="1" applyFill="1" applyBorder="1" applyAlignment="1" applyProtection="1">
      <alignment vertical="top"/>
    </xf>
    <xf numFmtId="164" fontId="3" fillId="0" borderId="0" xfId="1" applyNumberFormat="1" applyFont="1" applyBorder="1" applyProtection="1"/>
    <xf numFmtId="164" fontId="3" fillId="0" borderId="3" xfId="1" applyNumberFormat="1" applyFont="1" applyFill="1" applyBorder="1" applyAlignment="1" applyProtection="1">
      <alignment vertical="top"/>
    </xf>
    <xf numFmtId="167" fontId="3" fillId="0" borderId="0" xfId="1" applyNumberFormat="1" applyFont="1" applyFill="1" applyBorder="1" applyAlignment="1" applyProtection="1">
      <alignment vertical="top"/>
    </xf>
    <xf numFmtId="168" fontId="3" fillId="0" borderId="0" xfId="1" applyNumberFormat="1" applyFont="1" applyFill="1" applyBorder="1" applyAlignment="1" applyProtection="1"/>
    <xf numFmtId="41" fontId="11" fillId="0" borderId="0" xfId="0" applyNumberFormat="1" applyFont="1" applyProtection="1"/>
    <xf numFmtId="0" fontId="11" fillId="0" borderId="0" xfId="0" applyFont="1" applyFill="1" applyBorder="1" applyProtection="1"/>
    <xf numFmtId="164" fontId="15" fillId="0" borderId="0" xfId="1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/>
    </xf>
    <xf numFmtId="164" fontId="15" fillId="0" borderId="0" xfId="1" applyNumberFormat="1" applyFont="1" applyFill="1" applyBorder="1" applyAlignment="1" applyProtection="1">
      <alignment horizontal="right"/>
    </xf>
    <xf numFmtId="164" fontId="15" fillId="0" borderId="0" xfId="1" applyNumberFormat="1" applyFont="1" applyFill="1" applyAlignment="1" applyProtection="1">
      <alignment horizontal="right"/>
    </xf>
    <xf numFmtId="0" fontId="3" fillId="0" borderId="2" xfId="0" applyFont="1" applyBorder="1" applyAlignment="1" applyProtection="1">
      <alignment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164" fontId="9" fillId="0" borderId="2" xfId="1" applyNumberFormat="1" applyFont="1" applyBorder="1" applyAlignment="1" applyProtection="1">
      <alignment vertical="center"/>
    </xf>
    <xf numFmtId="41" fontId="9" fillId="0" borderId="0" xfId="1" applyNumberFormat="1" applyFont="1" applyBorder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 applyBorder="1" applyAlignment="1" applyProtection="1"/>
    <xf numFmtId="166" fontId="3" fillId="0" borderId="0" xfId="0" applyNumberFormat="1" applyFont="1" applyFill="1" applyProtection="1"/>
    <xf numFmtId="0" fontId="3" fillId="0" borderId="0" xfId="0" applyFont="1" applyFill="1" applyAlignment="1" applyProtection="1">
      <alignment vertical="top"/>
    </xf>
    <xf numFmtId="0" fontId="14" fillId="0" borderId="0" xfId="0" applyFont="1" applyFill="1" applyBorder="1" applyProtection="1"/>
    <xf numFmtId="168" fontId="3" fillId="0" borderId="0" xfId="1" applyNumberFormat="1" applyFont="1" applyFill="1" applyBorder="1" applyAlignment="1" applyProtection="1">
      <alignment horizontal="right"/>
    </xf>
    <xf numFmtId="168" fontId="3" fillId="0" borderId="3" xfId="1" applyNumberFormat="1" applyFont="1" applyFill="1" applyBorder="1" applyAlignment="1" applyProtection="1"/>
    <xf numFmtId="168" fontId="3" fillId="0" borderId="4" xfId="1" applyNumberFormat="1" applyFont="1" applyFill="1" applyBorder="1" applyAlignment="1" applyProtection="1"/>
    <xf numFmtId="0" fontId="10" fillId="0" borderId="0" xfId="0" applyFont="1" applyBorder="1" applyProtection="1"/>
    <xf numFmtId="168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left"/>
    </xf>
    <xf numFmtId="0" fontId="18" fillId="0" borderId="0" xfId="0" applyFont="1" applyProtection="1"/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168" fontId="9" fillId="0" borderId="2" xfId="1" applyNumberFormat="1" applyFont="1" applyBorder="1" applyAlignment="1" applyProtection="1">
      <alignment vertical="center"/>
    </xf>
    <xf numFmtId="168" fontId="9" fillId="0" borderId="0" xfId="1" applyNumberFormat="1" applyFont="1" applyBorder="1" applyAlignment="1" applyProtection="1">
      <alignment vertical="center"/>
    </xf>
    <xf numFmtId="43" fontId="9" fillId="0" borderId="0" xfId="1" applyFont="1" applyFill="1" applyBorder="1" applyAlignment="1" applyProtection="1"/>
    <xf numFmtId="0" fontId="6" fillId="0" borderId="0" xfId="0" applyFont="1" applyProtection="1"/>
    <xf numFmtId="164" fontId="10" fillId="0" borderId="0" xfId="1" applyNumberFormat="1" applyFont="1" applyFill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10" fillId="0" borderId="8" xfId="0" applyFont="1" applyFill="1" applyBorder="1" applyAlignment="1" applyProtection="1"/>
    <xf numFmtId="0" fontId="10" fillId="0" borderId="0" xfId="0" applyFont="1" applyFill="1" applyBorder="1" applyAlignment="1" applyProtection="1"/>
    <xf numFmtId="0" fontId="22" fillId="0" borderId="0" xfId="0" applyFont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left"/>
    </xf>
    <xf numFmtId="13" fontId="9" fillId="0" borderId="0" xfId="0" quotePrefix="1" applyNumberFormat="1" applyFont="1" applyFill="1" applyBorder="1" applyAlignment="1" applyProtection="1">
      <alignment horizontal="right" vertical="center" wrapText="1"/>
    </xf>
    <xf numFmtId="43" fontId="9" fillId="0" borderId="0" xfId="1" applyNumberFormat="1" applyFont="1" applyFill="1" applyBorder="1" applyAlignment="1" applyProtection="1">
      <alignment horizontal="right" vertical="center"/>
    </xf>
    <xf numFmtId="0" fontId="3" fillId="0" borderId="29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41" fontId="10" fillId="0" borderId="3" xfId="1" applyNumberFormat="1" applyFont="1" applyFill="1" applyBorder="1" applyAlignment="1" applyProtection="1"/>
    <xf numFmtId="0" fontId="3" fillId="4" borderId="14" xfId="0" applyFont="1" applyFill="1" applyBorder="1" applyProtection="1"/>
    <xf numFmtId="0" fontId="1" fillId="4" borderId="15" xfId="0" applyFont="1" applyFill="1" applyBorder="1" applyProtection="1"/>
    <xf numFmtId="0" fontId="3" fillId="4" borderId="15" xfId="0" applyFont="1" applyFill="1" applyBorder="1" applyProtection="1"/>
    <xf numFmtId="0" fontId="3" fillId="4" borderId="15" xfId="0" applyFont="1" applyFill="1" applyBorder="1" applyAlignment="1" applyProtection="1">
      <alignment vertical="top"/>
    </xf>
    <xf numFmtId="0" fontId="9" fillId="4" borderId="15" xfId="0" applyFont="1" applyFill="1" applyBorder="1" applyAlignment="1" applyProtection="1">
      <alignment horizontal="right"/>
    </xf>
    <xf numFmtId="0" fontId="3" fillId="4" borderId="17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vertical="top"/>
    </xf>
    <xf numFmtId="0" fontId="3" fillId="4" borderId="18" xfId="0" applyFont="1" applyFill="1" applyBorder="1" applyProtection="1"/>
    <xf numFmtId="0" fontId="9" fillId="4" borderId="0" xfId="0" applyFont="1" applyFill="1" applyBorder="1" applyAlignment="1" applyProtection="1">
      <alignment vertical="top"/>
    </xf>
    <xf numFmtId="0" fontId="3" fillId="4" borderId="27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2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9" fillId="4" borderId="2" xfId="0" applyFont="1" applyFill="1" applyBorder="1" applyAlignment="1" applyProtection="1">
      <alignment vertical="top"/>
    </xf>
    <xf numFmtId="0" fontId="9" fillId="4" borderId="2" xfId="0" applyFont="1" applyFill="1" applyBorder="1" applyProtection="1"/>
    <xf numFmtId="0" fontId="9" fillId="4" borderId="2" xfId="0" applyFont="1" applyFill="1" applyBorder="1" applyAlignment="1" applyProtection="1">
      <alignment horizontal="right"/>
    </xf>
    <xf numFmtId="0" fontId="9" fillId="4" borderId="18" xfId="0" applyFont="1" applyFill="1" applyBorder="1" applyProtection="1"/>
    <xf numFmtId="0" fontId="3" fillId="4" borderId="12" xfId="0" applyFont="1" applyFill="1" applyBorder="1" applyAlignment="1" applyProtection="1"/>
    <xf numFmtId="0" fontId="10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3" fillId="4" borderId="1" xfId="0" applyFont="1" applyFill="1" applyBorder="1" applyAlignment="1" applyProtection="1">
      <alignment vertical="top"/>
    </xf>
    <xf numFmtId="0" fontId="10" fillId="4" borderId="0" xfId="0" applyFont="1" applyFill="1" applyBorder="1" applyProtection="1"/>
    <xf numFmtId="165" fontId="3" fillId="4" borderId="1" xfId="0" applyNumberFormat="1" applyFont="1" applyFill="1" applyBorder="1" applyAlignment="1" applyProtection="1"/>
    <xf numFmtId="165" fontId="3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49" fontId="3" fillId="4" borderId="0" xfId="0" applyNumberFormat="1" applyFont="1" applyFill="1" applyBorder="1" applyAlignment="1" applyProtection="1">
      <alignment horizontal="left"/>
    </xf>
    <xf numFmtId="49" fontId="3" fillId="4" borderId="18" xfId="0" applyNumberFormat="1" applyFont="1" applyFill="1" applyBorder="1" applyAlignment="1" applyProtection="1">
      <alignment horizontal="left"/>
    </xf>
    <xf numFmtId="0" fontId="3" fillId="4" borderId="5" xfId="0" applyFont="1" applyFill="1" applyBorder="1" applyProtection="1"/>
    <xf numFmtId="0" fontId="22" fillId="4" borderId="0" xfId="0" applyFont="1" applyFill="1" applyBorder="1" applyAlignment="1" applyProtection="1">
      <alignment horizontal="right" vertical="center"/>
    </xf>
    <xf numFmtId="0" fontId="12" fillId="4" borderId="18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right" vertical="top"/>
    </xf>
    <xf numFmtId="49" fontId="13" fillId="4" borderId="0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Alignment="1" applyProtection="1"/>
    <xf numFmtId="0" fontId="3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/>
    </xf>
    <xf numFmtId="0" fontId="9" fillId="4" borderId="18" xfId="0" applyFont="1" applyFill="1" applyBorder="1" applyAlignment="1" applyProtection="1">
      <alignment vertical="center"/>
    </xf>
    <xf numFmtId="165" fontId="3" fillId="4" borderId="0" xfId="0" applyNumberFormat="1" applyFont="1" applyFill="1" applyBorder="1" applyAlignment="1" applyProtection="1">
      <alignment horizontal="left"/>
    </xf>
    <xf numFmtId="13" fontId="9" fillId="4" borderId="0" xfId="0" quotePrefix="1" applyNumberFormat="1" applyFont="1" applyFill="1" applyBorder="1" applyAlignment="1" applyProtection="1">
      <alignment vertical="center" wrapText="1"/>
    </xf>
    <xf numFmtId="43" fontId="9" fillId="4" borderId="0" xfId="1" applyNumberFormat="1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left" wrapText="1"/>
    </xf>
    <xf numFmtId="0" fontId="9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wrapText="1"/>
    </xf>
    <xf numFmtId="0" fontId="9" fillId="4" borderId="1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wrapText="1"/>
    </xf>
    <xf numFmtId="0" fontId="10" fillId="4" borderId="3" xfId="0" applyFont="1" applyFill="1" applyBorder="1" applyAlignment="1" applyProtection="1">
      <alignment horizontal="left" vertical="top" wrapText="1"/>
    </xf>
    <xf numFmtId="0" fontId="10" fillId="4" borderId="22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wrapText="1"/>
    </xf>
    <xf numFmtId="0" fontId="7" fillId="4" borderId="25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/>
    <xf numFmtId="0" fontId="21" fillId="4" borderId="0" xfId="0" applyFont="1" applyFill="1" applyBorder="1" applyAlignment="1" applyProtection="1"/>
    <xf numFmtId="41" fontId="3" fillId="4" borderId="3" xfId="1" applyNumberFormat="1" applyFont="1" applyFill="1" applyBorder="1" applyAlignment="1" applyProtection="1">
      <alignment vertical="top"/>
    </xf>
    <xf numFmtId="41" fontId="3" fillId="4" borderId="22" xfId="1" applyNumberFormat="1" applyFont="1" applyFill="1" applyBorder="1" applyAlignment="1" applyProtection="1">
      <alignment vertical="top"/>
    </xf>
    <xf numFmtId="166" fontId="3" fillId="4" borderId="0" xfId="0" applyNumberFormat="1" applyFont="1" applyFill="1" applyBorder="1" applyAlignment="1" applyProtection="1"/>
    <xf numFmtId="164" fontId="3" fillId="4" borderId="3" xfId="1" applyNumberFormat="1" applyFont="1" applyFill="1" applyBorder="1" applyAlignment="1" applyProtection="1"/>
    <xf numFmtId="164" fontId="3" fillId="4" borderId="22" xfId="1" applyNumberFormat="1" applyFont="1" applyFill="1" applyBorder="1" applyAlignment="1" applyProtection="1"/>
    <xf numFmtId="41" fontId="3" fillId="4" borderId="4" xfId="1" applyNumberFormat="1" applyFont="1" applyFill="1" applyBorder="1" applyAlignment="1" applyProtection="1">
      <alignment vertical="top"/>
    </xf>
    <xf numFmtId="41" fontId="3" fillId="4" borderId="23" xfId="1" applyNumberFormat="1" applyFont="1" applyFill="1" applyBorder="1" applyAlignment="1" applyProtection="1">
      <alignment vertical="top"/>
    </xf>
    <xf numFmtId="0" fontId="10" fillId="4" borderId="3" xfId="0" applyFont="1" applyFill="1" applyBorder="1" applyAlignment="1" applyProtection="1">
      <alignment horizontal="left"/>
    </xf>
    <xf numFmtId="41" fontId="3" fillId="4" borderId="4" xfId="1" applyNumberFormat="1" applyFont="1" applyFill="1" applyBorder="1" applyAlignment="1" applyProtection="1">
      <alignment horizontal="right"/>
    </xf>
    <xf numFmtId="41" fontId="3" fillId="4" borderId="9" xfId="1" applyNumberFormat="1" applyFont="1" applyFill="1" applyBorder="1" applyAlignment="1" applyProtection="1">
      <alignment vertical="top"/>
    </xf>
    <xf numFmtId="41" fontId="3" fillId="4" borderId="24" xfId="1" applyNumberFormat="1" applyFont="1" applyFill="1" applyBorder="1" applyAlignment="1" applyProtection="1">
      <alignment vertical="top"/>
    </xf>
    <xf numFmtId="164" fontId="3" fillId="4" borderId="9" xfId="1" applyNumberFormat="1" applyFont="1" applyFill="1" applyBorder="1" applyAlignment="1" applyProtection="1"/>
    <xf numFmtId="164" fontId="3" fillId="4" borderId="24" xfId="1" applyNumberFormat="1" applyFont="1" applyFill="1" applyBorder="1" applyAlignment="1" applyProtection="1"/>
    <xf numFmtId="0" fontId="15" fillId="4" borderId="17" xfId="0" applyFont="1" applyFill="1" applyBorder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vertical="center"/>
    </xf>
    <xf numFmtId="164" fontId="15" fillId="4" borderId="3" xfId="1" applyNumberFormat="1" applyFont="1" applyFill="1" applyBorder="1" applyAlignment="1" applyProtection="1">
      <alignment vertical="center"/>
    </xf>
    <xf numFmtId="164" fontId="15" fillId="4" borderId="26" xfId="1" applyNumberFormat="1" applyFont="1" applyFill="1" applyBorder="1" applyAlignment="1" applyProtection="1">
      <alignment vertical="center"/>
    </xf>
    <xf numFmtId="164" fontId="15" fillId="4" borderId="22" xfId="1" applyNumberFormat="1" applyFont="1" applyFill="1" applyBorder="1" applyAlignment="1" applyProtection="1">
      <alignment vertical="center"/>
    </xf>
    <xf numFmtId="164" fontId="15" fillId="4" borderId="18" xfId="1" applyNumberFormat="1" applyFont="1" applyFill="1" applyBorder="1" applyAlignment="1" applyProtection="1"/>
    <xf numFmtId="0" fontId="3" fillId="4" borderId="17" xfId="0" applyFont="1" applyFill="1" applyBorder="1" applyAlignment="1" applyProtection="1">
      <alignment vertical="top"/>
    </xf>
    <xf numFmtId="0" fontId="3" fillId="4" borderId="2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164" fontId="9" fillId="4" borderId="0" xfId="1" applyNumberFormat="1" applyFont="1" applyFill="1" applyBorder="1" applyAlignment="1" applyProtection="1">
      <alignment vertical="top"/>
    </xf>
    <xf numFmtId="164" fontId="9" fillId="4" borderId="18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horizontal="right"/>
    </xf>
    <xf numFmtId="164" fontId="3" fillId="4" borderId="18" xfId="1" applyNumberFormat="1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164" fontId="3" fillId="4" borderId="18" xfId="1" applyNumberFormat="1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vertical="top"/>
    </xf>
    <xf numFmtId="0" fontId="3" fillId="4" borderId="17" xfId="0" applyFont="1" applyFill="1" applyBorder="1" applyAlignment="1" applyProtection="1">
      <alignment horizontal="right"/>
    </xf>
    <xf numFmtId="0" fontId="10" fillId="4" borderId="8" xfId="0" applyFont="1" applyFill="1" applyBorder="1" applyAlignment="1" applyProtection="1"/>
    <xf numFmtId="164" fontId="3" fillId="4" borderId="0" xfId="1" applyNumberFormat="1" applyFont="1" applyFill="1" applyBorder="1" applyAlignment="1" applyProtection="1">
      <alignment vertical="top"/>
    </xf>
    <xf numFmtId="41" fontId="3" fillId="4" borderId="0" xfId="1" applyNumberFormat="1" applyFont="1" applyFill="1" applyBorder="1" applyAlignment="1" applyProtection="1">
      <alignment vertical="top"/>
    </xf>
    <xf numFmtId="164" fontId="3" fillId="4" borderId="0" xfId="1" applyNumberFormat="1" applyFont="1" applyFill="1" applyBorder="1" applyProtection="1"/>
    <xf numFmtId="164" fontId="3" fillId="4" borderId="0" xfId="1" applyNumberFormat="1" applyFont="1" applyFill="1" applyBorder="1" applyAlignment="1" applyProtection="1"/>
    <xf numFmtId="0" fontId="3" fillId="4" borderId="17" xfId="0" quotePrefix="1" applyFont="1" applyFill="1" applyBorder="1" applyAlignment="1" applyProtection="1">
      <alignment horizontal="right"/>
    </xf>
    <xf numFmtId="41" fontId="10" fillId="4" borderId="3" xfId="1" applyNumberFormat="1" applyFont="1" applyFill="1" applyBorder="1" applyAlignment="1" applyProtection="1"/>
    <xf numFmtId="164" fontId="3" fillId="4" borderId="3" xfId="1" applyNumberFormat="1" applyFont="1" applyFill="1" applyBorder="1" applyAlignment="1" applyProtection="1">
      <alignment vertical="top"/>
    </xf>
    <xf numFmtId="167" fontId="3" fillId="4" borderId="0" xfId="1" applyNumberFormat="1" applyFont="1" applyFill="1" applyBorder="1" applyAlignment="1" applyProtection="1">
      <alignment vertical="top"/>
    </xf>
    <xf numFmtId="41" fontId="3" fillId="4" borderId="3" xfId="1" applyNumberFormat="1" applyFont="1" applyFill="1" applyBorder="1" applyAlignment="1" applyProtection="1"/>
    <xf numFmtId="168" fontId="3" fillId="4" borderId="0" xfId="1" applyNumberFormat="1" applyFont="1" applyFill="1" applyBorder="1" applyAlignment="1" applyProtection="1"/>
    <xf numFmtId="41" fontId="3" fillId="4" borderId="0" xfId="1" applyNumberFormat="1" applyFont="1" applyFill="1" applyBorder="1" applyAlignment="1" applyProtection="1">
      <alignment horizontal="right"/>
    </xf>
    <xf numFmtId="41" fontId="3" fillId="4" borderId="0" xfId="1" applyNumberFormat="1" applyFont="1" applyFill="1" applyBorder="1" applyAlignment="1" applyProtection="1"/>
    <xf numFmtId="164" fontId="15" fillId="4" borderId="8" xfId="1" applyNumberFormat="1" applyFont="1" applyFill="1" applyBorder="1" applyAlignment="1" applyProtection="1">
      <alignment vertical="center"/>
    </xf>
    <xf numFmtId="164" fontId="15" fillId="4" borderId="0" xfId="1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horizontal="left"/>
    </xf>
    <xf numFmtId="164" fontId="15" fillId="4" borderId="0" xfId="1" applyNumberFormat="1" applyFont="1" applyFill="1" applyBorder="1" applyAlignment="1" applyProtection="1"/>
    <xf numFmtId="164" fontId="15" fillId="4" borderId="0" xfId="1" applyNumberFormat="1" applyFont="1" applyFill="1" applyBorder="1" applyAlignment="1" applyProtection="1">
      <alignment horizontal="right"/>
    </xf>
    <xf numFmtId="164" fontId="15" fillId="4" borderId="18" xfId="1" applyNumberFormat="1" applyFont="1" applyFill="1" applyBorder="1" applyAlignment="1" applyProtection="1">
      <alignment horizontal="right"/>
    </xf>
    <xf numFmtId="164" fontId="3" fillId="4" borderId="0" xfId="1" applyNumberFormat="1" applyFont="1" applyFill="1" applyBorder="1" applyAlignment="1" applyProtection="1">
      <alignment horizontal="right" vertical="top"/>
    </xf>
    <xf numFmtId="164" fontId="9" fillId="4" borderId="2" xfId="1" applyNumberFormat="1" applyFont="1" applyFill="1" applyBorder="1" applyAlignment="1" applyProtection="1">
      <alignment vertical="center"/>
    </xf>
    <xf numFmtId="41" fontId="9" fillId="4" borderId="0" xfId="1" applyNumberFormat="1" applyFont="1" applyFill="1" applyBorder="1" applyAlignment="1" applyProtection="1">
      <alignment vertical="center"/>
    </xf>
    <xf numFmtId="0" fontId="3" fillId="4" borderId="18" xfId="0" applyFont="1" applyFill="1" applyBorder="1" applyAlignment="1" applyProtection="1">
      <alignment vertical="top"/>
    </xf>
    <xf numFmtId="0" fontId="9" fillId="4" borderId="0" xfId="0" applyFont="1" applyFill="1" applyBorder="1" applyProtection="1"/>
    <xf numFmtId="166" fontId="3" fillId="4" borderId="0" xfId="0" applyNumberFormat="1" applyFont="1" applyFill="1" applyBorder="1" applyProtection="1"/>
    <xf numFmtId="0" fontId="14" fillId="4" borderId="0" xfId="0" applyFont="1" applyFill="1" applyBorder="1" applyProtection="1"/>
    <xf numFmtId="167" fontId="3" fillId="4" borderId="3" xfId="1" applyNumberFormat="1" applyFont="1" applyFill="1" applyBorder="1" applyAlignment="1" applyProtection="1"/>
    <xf numFmtId="167" fontId="3" fillId="4" borderId="0" xfId="1" applyNumberFormat="1" applyFont="1" applyFill="1" applyBorder="1" applyAlignment="1" applyProtection="1"/>
    <xf numFmtId="168" fontId="3" fillId="4" borderId="0" xfId="1" applyNumberFormat="1" applyFont="1" applyFill="1" applyBorder="1" applyAlignment="1" applyProtection="1">
      <alignment horizontal="right"/>
    </xf>
    <xf numFmtId="168" fontId="3" fillId="4" borderId="3" xfId="1" applyNumberFormat="1" applyFont="1" applyFill="1" applyBorder="1" applyAlignment="1" applyProtection="1"/>
    <xf numFmtId="167" fontId="3" fillId="4" borderId="4" xfId="1" applyNumberFormat="1" applyFont="1" applyFill="1" applyBorder="1" applyAlignment="1" applyProtection="1"/>
    <xf numFmtId="168" fontId="3" fillId="4" borderId="4" xfId="1" applyNumberFormat="1" applyFont="1" applyFill="1" applyBorder="1" applyAlignment="1" applyProtection="1"/>
    <xf numFmtId="0" fontId="10" fillId="4" borderId="17" xfId="0" applyFont="1" applyFill="1" applyBorder="1" applyProtection="1"/>
    <xf numFmtId="168" fontId="10" fillId="4" borderId="0" xfId="1" applyNumberFormat="1" applyFont="1" applyFill="1" applyBorder="1" applyAlignment="1" applyProtection="1"/>
    <xf numFmtId="0" fontId="10" fillId="4" borderId="0" xfId="0" applyFont="1" applyFill="1" applyBorder="1" applyAlignment="1" applyProtection="1">
      <alignment horizontal="left"/>
    </xf>
    <xf numFmtId="164" fontId="10" fillId="4" borderId="0" xfId="1" applyNumberFormat="1" applyFont="1" applyFill="1" applyBorder="1" applyAlignment="1" applyProtection="1"/>
    <xf numFmtId="0" fontId="10" fillId="4" borderId="18" xfId="0" applyFont="1" applyFill="1" applyBorder="1" applyProtection="1"/>
    <xf numFmtId="0" fontId="3" fillId="4" borderId="0" xfId="0" applyFont="1" applyFill="1" applyBorder="1" applyAlignment="1" applyProtection="1">
      <alignment horizontal="left" vertical="top"/>
    </xf>
    <xf numFmtId="168" fontId="9" fillId="4" borderId="2" xfId="1" applyNumberFormat="1" applyFont="1" applyFill="1" applyBorder="1" applyAlignment="1" applyProtection="1">
      <alignment vertical="center"/>
    </xf>
    <xf numFmtId="168" fontId="9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horizontal="center"/>
    </xf>
    <xf numFmtId="43" fontId="9" fillId="4" borderId="0" xfId="1" applyFont="1" applyFill="1" applyBorder="1" applyAlignment="1" applyProtection="1"/>
    <xf numFmtId="0" fontId="3" fillId="4" borderId="19" xfId="0" applyFont="1" applyFill="1" applyBorder="1" applyProtection="1"/>
    <xf numFmtId="0" fontId="3" fillId="4" borderId="20" xfId="0" applyFont="1" applyFill="1" applyBorder="1" applyProtection="1"/>
    <xf numFmtId="0" fontId="3" fillId="4" borderId="20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3" xfId="0" applyFont="1" applyFill="1" applyBorder="1" applyAlignment="1" applyProtection="1">
      <alignment horizontal="left"/>
      <protection locked="0"/>
    </xf>
    <xf numFmtId="41" fontId="3" fillId="4" borderId="3" xfId="1" applyNumberFormat="1" applyFont="1" applyFill="1" applyBorder="1" applyAlignment="1" applyProtection="1">
      <alignment vertical="top"/>
      <protection locked="0"/>
    </xf>
    <xf numFmtId="41" fontId="3" fillId="4" borderId="4" xfId="1" applyNumberFormat="1" applyFont="1" applyFill="1" applyBorder="1" applyAlignment="1" applyProtection="1">
      <alignment vertical="top"/>
      <protection locked="0"/>
    </xf>
    <xf numFmtId="41" fontId="3" fillId="4" borderId="9" xfId="1" applyNumberFormat="1" applyFont="1" applyFill="1" applyBorder="1" applyAlignment="1" applyProtection="1">
      <alignment vertical="top"/>
      <protection locked="0"/>
    </xf>
    <xf numFmtId="41" fontId="3" fillId="4" borderId="22" xfId="1" applyNumberFormat="1" applyFont="1" applyFill="1" applyBorder="1" applyAlignment="1" applyProtection="1">
      <alignment vertical="top"/>
      <protection locked="0"/>
    </xf>
    <xf numFmtId="41" fontId="3" fillId="4" borderId="23" xfId="1" applyNumberFormat="1" applyFont="1" applyFill="1" applyBorder="1" applyAlignment="1" applyProtection="1">
      <alignment vertical="top"/>
      <protection locked="0"/>
    </xf>
    <xf numFmtId="41" fontId="3" fillId="4" borderId="24" xfId="1" applyNumberFormat="1" applyFont="1" applyFill="1" applyBorder="1" applyAlignment="1" applyProtection="1">
      <alignment vertical="top"/>
      <protection locked="0"/>
    </xf>
    <xf numFmtId="41" fontId="10" fillId="4" borderId="3" xfId="1" applyNumberFormat="1" applyFont="1" applyFill="1" applyBorder="1" applyAlignment="1" applyProtection="1">
      <protection locked="0"/>
    </xf>
    <xf numFmtId="167" fontId="3" fillId="4" borderId="3" xfId="1" applyNumberFormat="1" applyFont="1" applyFill="1" applyBorder="1" applyAlignment="1" applyProtection="1">
      <alignment vertical="top"/>
      <protection locked="0"/>
    </xf>
    <xf numFmtId="167" fontId="3" fillId="4" borderId="4" xfId="1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/>
    </xf>
    <xf numFmtId="0" fontId="3" fillId="4" borderId="12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165" fontId="3" fillId="4" borderId="1" xfId="0" applyNumberFormat="1" applyFont="1" applyFill="1" applyBorder="1" applyAlignment="1" applyProtection="1">
      <alignment vertical="center"/>
    </xf>
    <xf numFmtId="165" fontId="3" fillId="4" borderId="29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13" fontId="9" fillId="4" borderId="5" xfId="0" quotePrefix="1" applyNumberFormat="1" applyFont="1" applyFill="1" applyBorder="1" applyAlignment="1" applyProtection="1">
      <alignment horizontal="right" vertical="center" wrapText="1"/>
      <protection locked="0"/>
    </xf>
    <xf numFmtId="43" fontId="9" fillId="4" borderId="5" xfId="1" applyNumberFormat="1" applyFont="1" applyFill="1" applyBorder="1" applyAlignment="1" applyProtection="1">
      <alignment horizontal="right" vertical="center"/>
      <protection locked="0"/>
    </xf>
    <xf numFmtId="13" fontId="9" fillId="4" borderId="5" xfId="0" quotePrefix="1" applyNumberFormat="1" applyFont="1" applyFill="1" applyBorder="1" applyAlignment="1" applyProtection="1">
      <alignment vertical="center" wrapText="1"/>
    </xf>
    <xf numFmtId="43" fontId="9" fillId="4" borderId="5" xfId="1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164" fontId="3" fillId="0" borderId="0" xfId="1" applyNumberFormat="1" applyFont="1" applyFill="1" applyProtection="1"/>
    <xf numFmtId="0" fontId="15" fillId="0" borderId="0" xfId="0" applyFont="1" applyBorder="1" applyAlignment="1" applyProtection="1">
      <alignment vertical="center"/>
    </xf>
    <xf numFmtId="164" fontId="15" fillId="0" borderId="3" xfId="1" applyNumberFormat="1" applyFont="1" applyBorder="1" applyAlignment="1" applyProtection="1">
      <alignment vertical="center"/>
    </xf>
    <xf numFmtId="164" fontId="15" fillId="0" borderId="26" xfId="1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4" borderId="2" xfId="0" applyFont="1" applyFill="1" applyBorder="1" applyAlignment="1" applyProtection="1"/>
    <xf numFmtId="164" fontId="9" fillId="4" borderId="9" xfId="1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4" fontId="15" fillId="0" borderId="0" xfId="1" applyNumberFormat="1" applyFont="1" applyBorder="1" applyAlignment="1" applyProtection="1">
      <alignment vertical="top"/>
    </xf>
    <xf numFmtId="41" fontId="10" fillId="4" borderId="2" xfId="1" applyNumberFormat="1" applyFont="1" applyFill="1" applyBorder="1" applyAlignment="1" applyProtection="1">
      <protection locked="0"/>
    </xf>
    <xf numFmtId="41" fontId="10" fillId="0" borderId="2" xfId="1" applyNumberFormat="1" applyFont="1" applyFill="1" applyBorder="1" applyAlignment="1" applyProtection="1"/>
    <xf numFmtId="164" fontId="3" fillId="0" borderId="2" xfId="1" applyNumberFormat="1" applyFont="1" applyFill="1" applyBorder="1" applyAlignment="1" applyProtection="1">
      <alignment vertical="top"/>
    </xf>
    <xf numFmtId="164" fontId="3" fillId="0" borderId="2" xfId="1" applyNumberFormat="1" applyFont="1" applyFill="1" applyBorder="1" applyAlignment="1" applyProtection="1"/>
    <xf numFmtId="0" fontId="9" fillId="4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41" fontId="10" fillId="4" borderId="0" xfId="1" applyNumberFormat="1" applyFont="1" applyFill="1" applyBorder="1" applyAlignment="1" applyProtection="1"/>
    <xf numFmtId="164" fontId="3" fillId="4" borderId="0" xfId="1" applyNumberFormat="1" applyFont="1" applyFill="1" applyBorder="1" applyAlignment="1" applyProtection="1">
      <alignment vertical="top"/>
      <protection locked="0"/>
    </xf>
    <xf numFmtId="169" fontId="3" fillId="4" borderId="3" xfId="1" applyNumberFormat="1" applyFont="1" applyFill="1" applyBorder="1" applyAlignment="1" applyProtection="1">
      <alignment vertical="top"/>
      <protection locked="0"/>
    </xf>
    <xf numFmtId="169" fontId="3" fillId="4" borderId="2" xfId="1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left"/>
    </xf>
    <xf numFmtId="164" fontId="15" fillId="0" borderId="30" xfId="1" applyNumberFormat="1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center"/>
    </xf>
    <xf numFmtId="0" fontId="25" fillId="0" borderId="3" xfId="0" applyFont="1" applyBorder="1" applyProtection="1"/>
    <xf numFmtId="0" fontId="25" fillId="0" borderId="0" xfId="0" applyFont="1" applyBorder="1" applyProtection="1"/>
    <xf numFmtId="0" fontId="24" fillId="0" borderId="0" xfId="0" applyFont="1" applyAlignment="1" applyProtection="1">
      <alignment vertical="top"/>
    </xf>
    <xf numFmtId="41" fontId="25" fillId="0" borderId="3" xfId="1" applyNumberFormat="1" applyFont="1" applyFill="1" applyBorder="1" applyAlignment="1" applyProtection="1">
      <alignment vertical="top"/>
    </xf>
    <xf numFmtId="41" fontId="25" fillId="0" borderId="0" xfId="1" applyNumberFormat="1" applyFont="1" applyFill="1" applyBorder="1" applyAlignment="1" applyProtection="1">
      <alignment vertical="top"/>
    </xf>
    <xf numFmtId="0" fontId="24" fillId="0" borderId="0" xfId="0" applyFont="1" applyFill="1" applyBorder="1" applyProtection="1"/>
    <xf numFmtId="0" fontId="24" fillId="0" borderId="0" xfId="0" applyFont="1" applyProtection="1"/>
    <xf numFmtId="164" fontId="25" fillId="0" borderId="3" xfId="1" applyNumberFormat="1" applyFont="1" applyFill="1" applyBorder="1" applyAlignment="1" applyProtection="1"/>
    <xf numFmtId="0" fontId="27" fillId="4" borderId="4" xfId="0" applyFont="1" applyFill="1" applyBorder="1" applyProtection="1"/>
    <xf numFmtId="167" fontId="26" fillId="4" borderId="0" xfId="1" applyNumberFormat="1" applyFont="1" applyFill="1" applyBorder="1" applyAlignment="1" applyProtection="1"/>
    <xf numFmtId="41" fontId="27" fillId="4" borderId="4" xfId="1" applyNumberFormat="1" applyFont="1" applyFill="1" applyBorder="1" applyAlignment="1" applyProtection="1">
      <alignment vertical="top"/>
    </xf>
    <xf numFmtId="0" fontId="26" fillId="4" borderId="0" xfId="0" applyFont="1" applyFill="1" applyBorder="1" applyProtection="1"/>
    <xf numFmtId="43" fontId="27" fillId="4" borderId="0" xfId="1" applyFont="1" applyFill="1" applyBorder="1" applyAlignment="1" applyProtection="1"/>
    <xf numFmtId="164" fontId="27" fillId="4" borderId="4" xfId="1" applyNumberFormat="1" applyFont="1" applyFill="1" applyBorder="1" applyAlignment="1" applyProtection="1"/>
    <xf numFmtId="164" fontId="9" fillId="0" borderId="9" xfId="1" applyNumberFormat="1" applyFont="1" applyFill="1" applyBorder="1" applyAlignment="1" applyProtection="1">
      <alignment vertical="center"/>
    </xf>
    <xf numFmtId="168" fontId="10" fillId="4" borderId="8" xfId="1" applyNumberFormat="1" applyFont="1" applyFill="1" applyBorder="1" applyAlignment="1" applyProtection="1"/>
    <xf numFmtId="0" fontId="3" fillId="0" borderId="3" xfId="0" applyFont="1" applyFill="1" applyBorder="1" applyAlignment="1" applyProtection="1">
      <alignment vertical="top"/>
    </xf>
    <xf numFmtId="41" fontId="10" fillId="0" borderId="0" xfId="1" applyNumberFormat="1" applyFont="1" applyFill="1" applyBorder="1" applyAlignment="1" applyProtection="1"/>
    <xf numFmtId="41" fontId="27" fillId="4" borderId="0" xfId="1" applyNumberFormat="1" applyFont="1" applyFill="1" applyBorder="1" applyAlignment="1" applyProtection="1">
      <alignment vertical="top"/>
    </xf>
    <xf numFmtId="0" fontId="3" fillId="4" borderId="2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/>
    </xf>
    <xf numFmtId="41" fontId="27" fillId="4" borderId="4" xfId="1" applyNumberFormat="1" applyFont="1" applyFill="1" applyBorder="1" applyAlignment="1" applyProtection="1">
      <alignment horizontal="right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 wrapText="1"/>
    </xf>
    <xf numFmtId="0" fontId="9" fillId="4" borderId="0" xfId="0" applyFont="1" applyFill="1" applyBorder="1" applyAlignment="1" applyProtection="1">
      <alignment horizontal="left" wrapText="1"/>
    </xf>
    <xf numFmtId="0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165" fontId="3" fillId="4" borderId="12" xfId="0" applyNumberFormat="1" applyFont="1" applyFill="1" applyBorder="1" applyAlignment="1" applyProtection="1">
      <alignment horizontal="left" vertical="center"/>
    </xf>
    <xf numFmtId="165" fontId="3" fillId="4" borderId="1" xfId="0" applyNumberFormat="1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/>
    </xf>
    <xf numFmtId="167" fontId="3" fillId="4" borderId="4" xfId="1" applyNumberFormat="1" applyFont="1" applyFill="1" applyBorder="1" applyAlignment="1" applyProtection="1">
      <alignment horizontal="right"/>
    </xf>
    <xf numFmtId="164" fontId="9" fillId="4" borderId="2" xfId="1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wrapText="1"/>
    </xf>
    <xf numFmtId="0" fontId="10" fillId="4" borderId="3" xfId="0" applyFont="1" applyFill="1" applyBorder="1" applyAlignment="1" applyProtection="1">
      <alignment horizontal="left"/>
    </xf>
    <xf numFmtId="41" fontId="10" fillId="4" borderId="0" xfId="1" applyNumberFormat="1" applyFont="1" applyFill="1" applyBorder="1" applyAlignment="1" applyProtection="1">
      <alignment horizontal="left"/>
    </xf>
    <xf numFmtId="164" fontId="15" fillId="4" borderId="0" xfId="1" applyNumberFormat="1" applyFont="1" applyFill="1" applyBorder="1" applyAlignment="1" applyProtection="1">
      <alignment horizontal="center" vertical="center"/>
    </xf>
    <xf numFmtId="41" fontId="9" fillId="4" borderId="2" xfId="1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167" fontId="3" fillId="4" borderId="3" xfId="1" applyNumberFormat="1" applyFont="1" applyFill="1" applyBorder="1" applyAlignment="1" applyProtection="1">
      <alignment horizontal="right"/>
    </xf>
    <xf numFmtId="168" fontId="3" fillId="4" borderId="3" xfId="1" applyNumberFormat="1" applyFont="1" applyFill="1" applyBorder="1" applyAlignment="1" applyProtection="1"/>
    <xf numFmtId="164" fontId="3" fillId="4" borderId="3" xfId="1" applyNumberFormat="1" applyFont="1" applyFill="1" applyBorder="1" applyAlignment="1" applyProtection="1"/>
    <xf numFmtId="41" fontId="3" fillId="4" borderId="4" xfId="1" applyNumberFormat="1" applyFont="1" applyFill="1" applyBorder="1" applyAlignment="1" applyProtection="1">
      <alignment horizontal="right"/>
    </xf>
    <xf numFmtId="41" fontId="3" fillId="4" borderId="9" xfId="1" applyNumberFormat="1" applyFont="1" applyFill="1" applyBorder="1" applyAlignment="1" applyProtection="1">
      <alignment horizontal="right"/>
    </xf>
    <xf numFmtId="164" fontId="3" fillId="4" borderId="9" xfId="1" applyNumberFormat="1" applyFont="1" applyFill="1" applyBorder="1" applyAlignment="1" applyProtection="1"/>
    <xf numFmtId="164" fontId="15" fillId="4" borderId="3" xfId="1" applyNumberFormat="1" applyFont="1" applyFill="1" applyBorder="1" applyAlignment="1" applyProtection="1">
      <alignment horizontal="center" vertical="center"/>
    </xf>
    <xf numFmtId="41" fontId="3" fillId="4" borderId="3" xfId="1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wrapText="1"/>
    </xf>
    <xf numFmtId="0" fontId="3" fillId="4" borderId="2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right" textRotation="90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49" fontId="3" fillId="4" borderId="7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41" fontId="3" fillId="4" borderId="4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10" fillId="0" borderId="0" xfId="0" applyFont="1" applyAlignment="1" applyProtection="1">
      <alignment horizontal="right" textRotation="9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164" fontId="3" fillId="0" borderId="3" xfId="1" applyNumberFormat="1" applyFont="1" applyFill="1" applyBorder="1" applyAlignment="1" applyProtection="1"/>
    <xf numFmtId="0" fontId="3" fillId="4" borderId="3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164" fontId="15" fillId="0" borderId="3" xfId="1" applyNumberFormat="1" applyFont="1" applyBorder="1" applyAlignment="1" applyProtection="1">
      <alignment horizontal="center" vertical="center"/>
    </xf>
    <xf numFmtId="164" fontId="15" fillId="0" borderId="0" xfId="1" applyNumberFormat="1" applyFont="1" applyBorder="1" applyAlignment="1" applyProtection="1">
      <alignment horizontal="center"/>
    </xf>
    <xf numFmtId="41" fontId="3" fillId="0" borderId="2" xfId="1" applyNumberFormat="1" applyFont="1" applyFill="1" applyBorder="1" applyAlignment="1" applyProtection="1">
      <alignment horizontal="center"/>
    </xf>
    <xf numFmtId="41" fontId="3" fillId="4" borderId="3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</xf>
    <xf numFmtId="41" fontId="3" fillId="4" borderId="4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wrapText="1"/>
    </xf>
    <xf numFmtId="49" fontId="19" fillId="4" borderId="10" xfId="0" applyNumberFormat="1" applyFont="1" applyFill="1" applyBorder="1" applyAlignment="1" applyProtection="1">
      <alignment horizontal="center" vertical="center"/>
      <protection locked="0"/>
    </xf>
    <xf numFmtId="49" fontId="19" fillId="4" borderId="4" xfId="0" applyNumberFormat="1" applyFont="1" applyFill="1" applyBorder="1" applyAlignment="1" applyProtection="1">
      <alignment horizontal="center" vertical="center"/>
      <protection locked="0"/>
    </xf>
    <xf numFmtId="49" fontId="1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wrapText="1"/>
    </xf>
    <xf numFmtId="49" fontId="19" fillId="4" borderId="10" xfId="0" applyNumberFormat="1" applyFont="1" applyFill="1" applyBorder="1" applyAlignment="1" applyProtection="1">
      <alignment horizontal="center" vertical="center"/>
    </xf>
    <xf numFmtId="49" fontId="19" fillId="4" borderId="4" xfId="0" applyNumberFormat="1" applyFont="1" applyFill="1" applyBorder="1" applyAlignment="1" applyProtection="1">
      <alignment horizontal="center" vertical="center"/>
    </xf>
    <xf numFmtId="49" fontId="19" fillId="4" borderId="1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wrapText="1"/>
    </xf>
    <xf numFmtId="0" fontId="6" fillId="4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  <xf numFmtId="167" fontId="3" fillId="4" borderId="3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41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9" xfId="1" applyNumberFormat="1" applyFont="1" applyFill="1" applyBorder="1" applyAlignment="1" applyProtection="1"/>
    <xf numFmtId="164" fontId="9" fillId="0" borderId="2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 vertical="top" wrapText="1"/>
    </xf>
    <xf numFmtId="41" fontId="3" fillId="4" borderId="9" xfId="1" applyNumberFormat="1" applyFont="1" applyFill="1" applyBorder="1" applyAlignment="1" applyProtection="1">
      <alignment horizontal="right"/>
      <protection locked="0"/>
    </xf>
    <xf numFmtId="168" fontId="3" fillId="0" borderId="3" xfId="1" applyNumberFormat="1" applyFont="1" applyFill="1" applyBorder="1" applyAlignment="1" applyProtection="1"/>
    <xf numFmtId="41" fontId="9" fillId="0" borderId="2" xfId="1" applyNumberFormat="1" applyFont="1" applyBorder="1" applyAlignment="1" applyProtection="1">
      <alignment vertical="center"/>
    </xf>
    <xf numFmtId="49" fontId="3" fillId="4" borderId="7" xfId="0" applyNumberFormat="1" applyFont="1" applyFill="1" applyBorder="1" applyAlignment="1" applyProtection="1">
      <alignment horizontal="left"/>
    </xf>
    <xf numFmtId="49" fontId="3" fillId="4" borderId="28" xfId="0" applyNumberFormat="1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0" fontId="3" fillId="4" borderId="13" xfId="0" applyFont="1" applyFill="1" applyBorder="1" applyAlignment="1" applyProtection="1">
      <alignment horizontal="left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horizontal="left" vertical="center"/>
      <protection locked="0"/>
    </xf>
    <xf numFmtId="164" fontId="15" fillId="0" borderId="3" xfId="1" applyNumberFormat="1" applyFont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left"/>
      <protection locked="0"/>
    </xf>
    <xf numFmtId="41" fontId="3" fillId="4" borderId="0" xfId="1" applyNumberFormat="1" applyFont="1" applyFill="1" applyBorder="1" applyAlignment="1" applyProtection="1">
      <alignment horizontal="right"/>
    </xf>
    <xf numFmtId="164" fontId="9" fillId="4" borderId="9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41" fontId="25" fillId="0" borderId="3" xfId="1" applyNumberFormat="1" applyFont="1" applyFill="1" applyBorder="1" applyAlignment="1" applyProtection="1">
      <alignment horizontal="right"/>
    </xf>
    <xf numFmtId="168" fontId="9" fillId="0" borderId="2" xfId="1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left"/>
      <protection locked="0"/>
    </xf>
    <xf numFmtId="168" fontId="10" fillId="0" borderId="0" xfId="1" applyNumberFormat="1" applyFont="1" applyFill="1" applyBorder="1" applyAlignment="1" applyProtection="1"/>
    <xf numFmtId="167" fontId="3" fillId="4" borderId="4" xfId="1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left" vertical="top" wrapText="1"/>
    </xf>
    <xf numFmtId="164" fontId="3" fillId="4" borderId="0" xfId="1" applyNumberFormat="1" applyFont="1" applyFill="1" applyBorder="1" applyAlignment="1" applyProtection="1">
      <alignment horizontal="center"/>
    </xf>
    <xf numFmtId="168" fontId="3" fillId="4" borderId="4" xfId="1" applyNumberFormat="1" applyFont="1" applyFill="1" applyBorder="1" applyAlignment="1" applyProtection="1"/>
    <xf numFmtId="168" fontId="10" fillId="4" borderId="8" xfId="1" applyNumberFormat="1" applyFont="1" applyFill="1" applyBorder="1" applyAlignment="1" applyProtection="1"/>
    <xf numFmtId="0" fontId="3" fillId="4" borderId="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168" fontId="9" fillId="4" borderId="2" xfId="1" applyNumberFormat="1" applyFont="1" applyFill="1" applyBorder="1" applyAlignment="1" applyProtection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53061</xdr:colOff>
      <xdr:row>10</xdr:row>
      <xdr:rowOff>16951</xdr:rowOff>
    </xdr:from>
    <xdr:to>
      <xdr:col>48</xdr:col>
      <xdr:colOff>281560</xdr:colOff>
      <xdr:row>19</xdr:row>
      <xdr:rowOff>12117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BD7B215-4585-4CD9-B173-C2351CDF9390}"/>
            </a:ext>
          </a:extLst>
        </xdr:cNvPr>
        <xdr:cNvSpPr txBox="1"/>
      </xdr:nvSpPr>
      <xdr:spPr>
        <a:xfrm rot="19785406">
          <a:off x="8683539" y="1772864"/>
          <a:ext cx="3707195" cy="1610275"/>
        </a:xfrm>
        <a:prstGeom prst="rect">
          <a:avLst/>
        </a:prstGeom>
        <a:noFill/>
        <a:ln w="9525" cmpd="sng">
          <a:noFill/>
        </a:ln>
        <a:effectLst>
          <a:outerShdw dir="1200000" sx="1000" sy="1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7200" b="1">
              <a:gradFill flip="none" rotWithShape="1">
                <a:gsLst>
                  <a:gs pos="0">
                    <a:schemeClr val="accent3">
                      <a:lumMod val="5000"/>
                      <a:lumOff val="95000"/>
                    </a:schemeClr>
                  </a:gs>
                  <a:gs pos="23000">
                    <a:schemeClr val="tx2">
                      <a:lumMod val="20000"/>
                      <a:lumOff val="80000"/>
                    </a:schemeClr>
                  </a:gs>
                  <a:gs pos="84966">
                    <a:srgbClr val="558ED5"/>
                  </a:gs>
                  <a:gs pos="51000">
                    <a:schemeClr val="tx2">
                      <a:lumMod val="60000"/>
                      <a:lumOff val="40000"/>
                    </a:schemeClr>
                  </a:gs>
                  <a:gs pos="77000">
                    <a:schemeClr val="tx2">
                      <a:lumMod val="60000"/>
                      <a:lumOff val="40000"/>
                    </a:schemeClr>
                  </a:gs>
                </a:gsLst>
                <a:lin ang="5400000" scaled="1"/>
                <a:tileRect/>
              </a:gradFill>
              <a:latin typeface="+mn-lt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0"/>
  <sheetViews>
    <sheetView showGridLines="0" showRowColHeaders="0" tabSelected="1" zoomScaleNormal="100" workbookViewId="0">
      <selection activeCell="V1" sqref="V1:W1"/>
    </sheetView>
  </sheetViews>
  <sheetFormatPr baseColWidth="10" defaultRowHeight="11.25" x14ac:dyDescent="0.2"/>
  <cols>
    <col min="1" max="1" width="0.85546875" style="10" customWidth="1"/>
    <col min="2" max="2" width="5.140625" style="10" customWidth="1"/>
    <col min="3" max="3" width="7.5703125" style="10" customWidth="1"/>
    <col min="4" max="4" width="9.5703125" style="10" customWidth="1"/>
    <col min="5" max="5" width="0.5703125" style="10" customWidth="1"/>
    <col min="6" max="6" width="3.42578125" style="10" customWidth="1"/>
    <col min="7" max="7" width="2.7109375" style="10" customWidth="1"/>
    <col min="8" max="8" width="3.28515625" style="10" customWidth="1"/>
    <col min="9" max="9" width="0.28515625" style="20" customWidth="1"/>
    <col min="10" max="10" width="0.42578125" style="20" customWidth="1"/>
    <col min="11" max="13" width="8.7109375" style="12" customWidth="1"/>
    <col min="14" max="14" width="0.42578125" style="10" customWidth="1"/>
    <col min="15" max="15" width="0.42578125" style="20" customWidth="1"/>
    <col min="16" max="16" width="4.28515625" style="10" customWidth="1"/>
    <col min="17" max="17" width="2.7109375" style="10" customWidth="1"/>
    <col min="18" max="18" width="3.28515625" style="10" customWidth="1"/>
    <col min="19" max="19" width="0.7109375" style="20" customWidth="1"/>
    <col min="20" max="22" width="8.7109375" style="10" customWidth="1"/>
    <col min="23" max="23" width="2" style="10" customWidth="1"/>
    <col min="24" max="24" width="8.42578125" style="10" hidden="1" customWidth="1"/>
    <col min="25" max="25" width="2.28515625" style="22" hidden="1" customWidth="1"/>
    <col min="26" max="26" width="2.28515625" style="10" hidden="1" customWidth="1"/>
    <col min="27" max="27" width="3.7109375" style="10" hidden="1" customWidth="1"/>
    <col min="28" max="28" width="4.5703125" style="10" hidden="1" customWidth="1"/>
    <col min="29" max="29" width="1.7109375" style="10" customWidth="1"/>
    <col min="30" max="30" width="8.5703125" style="10" customWidth="1"/>
    <col min="31" max="31" width="4" style="10" customWidth="1"/>
    <col min="32" max="32" width="9.5703125" style="10" customWidth="1"/>
    <col min="33" max="33" width="0.42578125" style="10" customWidth="1"/>
    <col min="34" max="34" width="3.42578125" style="10" customWidth="1"/>
    <col min="35" max="35" width="3" style="10" customWidth="1"/>
    <col min="36" max="36" width="3.28515625" style="10" customWidth="1"/>
    <col min="37" max="38" width="0.28515625" style="20" customWidth="1"/>
    <col min="39" max="39" width="9.28515625" style="12" customWidth="1"/>
    <col min="40" max="41" width="8.7109375" style="12" customWidth="1"/>
    <col min="42" max="42" width="0.140625" style="10" customWidth="1"/>
    <col min="43" max="43" width="1" style="20" customWidth="1"/>
    <col min="44" max="44" width="4.28515625" style="10" customWidth="1"/>
    <col min="45" max="45" width="2.7109375" style="10" customWidth="1"/>
    <col min="46" max="46" width="3.28515625" style="10" customWidth="1"/>
    <col min="47" max="47" width="0.5703125" style="20" customWidth="1"/>
    <col min="48" max="50" width="9.140625" style="10" customWidth="1"/>
    <col min="51" max="51" width="0.7109375" style="10" customWidth="1"/>
    <col min="52" max="52" width="0.85546875" style="10" customWidth="1"/>
    <col min="53" max="16384" width="11.42578125" style="10"/>
  </cols>
  <sheetData>
    <row r="1" spans="2:51" ht="15.95" customHeight="1" x14ac:dyDescent="0.25">
      <c r="B1" s="106" t="s">
        <v>9</v>
      </c>
      <c r="L1" s="269" t="s">
        <v>58</v>
      </c>
      <c r="U1" s="21" t="s">
        <v>5</v>
      </c>
      <c r="V1" s="397"/>
      <c r="W1" s="397"/>
      <c r="AC1" s="123"/>
      <c r="AD1" s="124" t="s">
        <v>9</v>
      </c>
      <c r="AE1" s="125"/>
      <c r="AF1" s="125"/>
      <c r="AG1" s="125"/>
      <c r="AH1" s="125"/>
      <c r="AI1" s="125"/>
      <c r="AJ1" s="125"/>
      <c r="AK1" s="125"/>
      <c r="AL1" s="125"/>
      <c r="AM1" s="126"/>
      <c r="AN1" s="126"/>
      <c r="AO1" s="126"/>
      <c r="AP1" s="125"/>
      <c r="AQ1" s="125"/>
      <c r="AR1" s="125"/>
      <c r="AS1" s="125"/>
      <c r="AT1" s="125"/>
      <c r="AU1" s="125"/>
      <c r="AV1" s="125"/>
      <c r="AW1" s="127" t="s">
        <v>5</v>
      </c>
      <c r="AX1" s="360">
        <v>2022</v>
      </c>
      <c r="AY1" s="361"/>
    </row>
    <row r="2" spans="2:51" ht="12.95" customHeight="1" x14ac:dyDescent="0.2">
      <c r="AC2" s="128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30"/>
      <c r="AO2" s="130"/>
      <c r="AP2" s="129"/>
      <c r="AQ2" s="129"/>
      <c r="AR2" s="129"/>
      <c r="AS2" s="129"/>
      <c r="AT2" s="129"/>
      <c r="AU2" s="129"/>
      <c r="AV2" s="129"/>
      <c r="AW2" s="129"/>
      <c r="AX2" s="129"/>
      <c r="AY2" s="131"/>
    </row>
    <row r="3" spans="2:51" ht="13.5" customHeight="1" x14ac:dyDescent="0.2">
      <c r="B3" s="372" t="s">
        <v>65</v>
      </c>
      <c r="C3" s="372"/>
      <c r="D3" s="372"/>
      <c r="E3" s="372"/>
      <c r="F3" s="372"/>
      <c r="G3" s="372"/>
      <c r="H3" s="20"/>
      <c r="K3" s="374" t="s">
        <v>35</v>
      </c>
      <c r="L3" s="28" t="s">
        <v>62</v>
      </c>
      <c r="M3" s="108"/>
      <c r="N3" s="20"/>
      <c r="P3" s="20"/>
      <c r="Q3" s="20"/>
      <c r="R3" s="20"/>
      <c r="T3" s="20"/>
      <c r="U3" s="20"/>
      <c r="V3" s="20"/>
      <c r="W3" s="20"/>
      <c r="AC3" s="128"/>
      <c r="AD3" s="362" t="s">
        <v>64</v>
      </c>
      <c r="AE3" s="362"/>
      <c r="AF3" s="362"/>
      <c r="AG3" s="362"/>
      <c r="AH3" s="362"/>
      <c r="AI3" s="362"/>
      <c r="AJ3" s="129"/>
      <c r="AK3" s="129"/>
      <c r="AL3" s="129"/>
      <c r="AM3" s="364" t="s">
        <v>35</v>
      </c>
      <c r="AN3" s="134" t="s">
        <v>62</v>
      </c>
      <c r="AO3" s="132"/>
      <c r="AP3" s="129"/>
      <c r="AQ3" s="129"/>
      <c r="AR3" s="129"/>
      <c r="AS3" s="129"/>
      <c r="AT3" s="129"/>
      <c r="AU3" s="129"/>
      <c r="AV3" s="129"/>
      <c r="AW3" s="129"/>
      <c r="AX3" s="129"/>
      <c r="AY3" s="133"/>
    </row>
    <row r="4" spans="2:51" ht="13.5" customHeight="1" x14ac:dyDescent="0.2">
      <c r="B4" s="373"/>
      <c r="C4" s="373"/>
      <c r="D4" s="373"/>
      <c r="E4" s="373"/>
      <c r="F4" s="373"/>
      <c r="G4" s="373"/>
      <c r="H4" s="1"/>
      <c r="I4" s="24"/>
      <c r="K4" s="374"/>
      <c r="L4" s="289" t="s">
        <v>2</v>
      </c>
      <c r="M4" s="23"/>
      <c r="N4" s="109"/>
      <c r="O4" s="109"/>
      <c r="P4" s="109"/>
      <c r="Q4" s="109"/>
      <c r="R4" s="109"/>
      <c r="S4" s="109"/>
      <c r="T4" s="109"/>
      <c r="U4" s="109"/>
      <c r="V4" s="110" t="s">
        <v>3</v>
      </c>
      <c r="W4" s="109"/>
      <c r="AC4" s="128"/>
      <c r="AD4" s="363"/>
      <c r="AE4" s="363"/>
      <c r="AF4" s="363"/>
      <c r="AG4" s="363"/>
      <c r="AH4" s="363"/>
      <c r="AI4" s="363"/>
      <c r="AJ4" s="134"/>
      <c r="AK4" s="135"/>
      <c r="AL4" s="129"/>
      <c r="AM4" s="364"/>
      <c r="AN4" s="290" t="s">
        <v>39</v>
      </c>
      <c r="AO4" s="137"/>
      <c r="AP4" s="138"/>
      <c r="AQ4" s="138"/>
      <c r="AR4" s="138"/>
      <c r="AS4" s="138"/>
      <c r="AT4" s="138"/>
      <c r="AU4" s="138"/>
      <c r="AV4" s="138"/>
      <c r="AW4" s="138"/>
      <c r="AX4" s="139" t="s">
        <v>3</v>
      </c>
      <c r="AY4" s="140"/>
    </row>
    <row r="5" spans="2:51" ht="13.5" customHeight="1" x14ac:dyDescent="0.2">
      <c r="B5" s="330"/>
      <c r="C5" s="330"/>
      <c r="D5" s="330"/>
      <c r="E5" s="330"/>
      <c r="F5" s="330"/>
      <c r="G5" s="330"/>
      <c r="H5" s="330"/>
      <c r="I5" s="330"/>
      <c r="J5" s="276"/>
      <c r="K5" s="25">
        <v>1</v>
      </c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414"/>
      <c r="W5" s="415"/>
      <c r="AC5" s="128"/>
      <c r="AD5" s="270" t="s">
        <v>37</v>
      </c>
      <c r="AE5" s="141"/>
      <c r="AF5" s="141"/>
      <c r="AG5" s="141"/>
      <c r="AH5" s="141"/>
      <c r="AI5" s="141"/>
      <c r="AJ5" s="141"/>
      <c r="AK5" s="134"/>
      <c r="AL5" s="134"/>
      <c r="AM5" s="142">
        <v>1</v>
      </c>
      <c r="AN5" s="365" t="s">
        <v>68</v>
      </c>
      <c r="AO5" s="365"/>
      <c r="AP5" s="365"/>
      <c r="AQ5" s="365"/>
      <c r="AR5" s="365"/>
      <c r="AS5" s="365"/>
      <c r="AT5" s="365"/>
      <c r="AU5" s="365"/>
      <c r="AV5" s="365"/>
      <c r="AW5" s="366"/>
      <c r="AX5" s="367" t="s">
        <v>7</v>
      </c>
      <c r="AY5" s="368"/>
    </row>
    <row r="6" spans="2:51" ht="13.5" customHeight="1" x14ac:dyDescent="0.2">
      <c r="B6" s="331"/>
      <c r="C6" s="331"/>
      <c r="D6" s="331"/>
      <c r="E6" s="331"/>
      <c r="F6" s="331"/>
      <c r="G6" s="331"/>
      <c r="H6" s="331"/>
      <c r="I6" s="331"/>
      <c r="J6" s="277"/>
      <c r="K6" s="25">
        <v>2</v>
      </c>
      <c r="L6" s="331"/>
      <c r="M6" s="331"/>
      <c r="N6" s="331"/>
      <c r="O6" s="331"/>
      <c r="P6" s="331"/>
      <c r="Q6" s="331"/>
      <c r="R6" s="331"/>
      <c r="S6" s="331"/>
      <c r="T6" s="331"/>
      <c r="U6" s="377"/>
      <c r="V6" s="414"/>
      <c r="W6" s="415"/>
      <c r="AC6" s="128"/>
      <c r="AD6" s="271" t="s">
        <v>38</v>
      </c>
      <c r="AE6" s="143"/>
      <c r="AF6" s="143"/>
      <c r="AG6" s="143"/>
      <c r="AH6" s="143"/>
      <c r="AI6" s="143"/>
      <c r="AJ6" s="143"/>
      <c r="AK6" s="143"/>
      <c r="AL6" s="143"/>
      <c r="AM6" s="142">
        <v>2</v>
      </c>
      <c r="AN6" s="369" t="s">
        <v>67</v>
      </c>
      <c r="AO6" s="369"/>
      <c r="AP6" s="369"/>
      <c r="AQ6" s="369"/>
      <c r="AR6" s="369"/>
      <c r="AS6" s="369"/>
      <c r="AT6" s="369"/>
      <c r="AU6" s="369"/>
      <c r="AV6" s="369"/>
      <c r="AW6" s="370"/>
      <c r="AX6" s="367" t="s">
        <v>7</v>
      </c>
      <c r="AY6" s="368"/>
    </row>
    <row r="7" spans="2:51" ht="13.5" customHeight="1" x14ac:dyDescent="0.2">
      <c r="B7" s="331"/>
      <c r="C7" s="331"/>
      <c r="D7" s="331"/>
      <c r="E7" s="331"/>
      <c r="F7" s="331"/>
      <c r="G7" s="331"/>
      <c r="H7" s="331"/>
      <c r="I7" s="331"/>
      <c r="J7" s="331"/>
      <c r="K7" s="25">
        <v>3</v>
      </c>
      <c r="L7" s="331"/>
      <c r="M7" s="331"/>
      <c r="N7" s="331"/>
      <c r="O7" s="331"/>
      <c r="P7" s="331"/>
      <c r="Q7" s="331"/>
      <c r="R7" s="331"/>
      <c r="S7" s="331"/>
      <c r="T7" s="331"/>
      <c r="U7" s="377"/>
      <c r="V7" s="414"/>
      <c r="W7" s="415"/>
      <c r="AC7" s="128"/>
      <c r="AD7" s="271" t="s">
        <v>6</v>
      </c>
      <c r="AE7" s="144"/>
      <c r="AF7" s="144"/>
      <c r="AG7" s="144"/>
      <c r="AH7" s="144"/>
      <c r="AI7" s="144"/>
      <c r="AJ7" s="144"/>
      <c r="AK7" s="144"/>
      <c r="AL7" s="144"/>
      <c r="AM7" s="142">
        <v>3</v>
      </c>
      <c r="AN7" s="369" t="s">
        <v>66</v>
      </c>
      <c r="AO7" s="369"/>
      <c r="AP7" s="369"/>
      <c r="AQ7" s="369"/>
      <c r="AR7" s="369"/>
      <c r="AS7" s="369"/>
      <c r="AT7" s="369"/>
      <c r="AU7" s="369"/>
      <c r="AV7" s="369"/>
      <c r="AW7" s="370"/>
      <c r="AX7" s="367" t="s">
        <v>40</v>
      </c>
      <c r="AY7" s="368"/>
    </row>
    <row r="8" spans="2:51" ht="13.5" customHeight="1" x14ac:dyDescent="0.2">
      <c r="B8" s="10" t="s">
        <v>1</v>
      </c>
      <c r="C8" s="26"/>
      <c r="D8" s="332"/>
      <c r="E8" s="332"/>
      <c r="F8" s="332"/>
      <c r="G8" s="332"/>
      <c r="H8" s="332"/>
      <c r="I8" s="332"/>
      <c r="J8" s="332"/>
      <c r="K8" s="25">
        <v>4</v>
      </c>
      <c r="L8" s="331"/>
      <c r="M8" s="331"/>
      <c r="N8" s="331"/>
      <c r="O8" s="331"/>
      <c r="P8" s="331"/>
      <c r="Q8" s="331"/>
      <c r="R8" s="331"/>
      <c r="S8" s="331"/>
      <c r="T8" s="331"/>
      <c r="U8" s="377"/>
      <c r="V8" s="414"/>
      <c r="W8" s="415"/>
      <c r="AC8" s="128"/>
      <c r="AD8" s="145" t="s">
        <v>1</v>
      </c>
      <c r="AE8" s="146"/>
      <c r="AF8" s="147">
        <v>41821</v>
      </c>
      <c r="AG8" s="147"/>
      <c r="AH8" s="147"/>
      <c r="AI8" s="147"/>
      <c r="AJ8" s="147"/>
      <c r="AK8" s="147"/>
      <c r="AL8" s="147"/>
      <c r="AM8" s="142">
        <v>4</v>
      </c>
      <c r="AN8" s="412"/>
      <c r="AO8" s="412"/>
      <c r="AP8" s="412"/>
      <c r="AQ8" s="412"/>
      <c r="AR8" s="412"/>
      <c r="AS8" s="412"/>
      <c r="AT8" s="412"/>
      <c r="AU8" s="412"/>
      <c r="AV8" s="412"/>
      <c r="AW8" s="413"/>
      <c r="AX8" s="410"/>
      <c r="AY8" s="411"/>
    </row>
    <row r="9" spans="2:51" ht="13.5" customHeight="1" x14ac:dyDescent="0.2">
      <c r="B9" s="27" t="s">
        <v>16</v>
      </c>
      <c r="C9" s="26"/>
      <c r="D9" s="332"/>
      <c r="E9" s="332"/>
      <c r="F9" s="332"/>
      <c r="G9" s="332"/>
      <c r="H9" s="332"/>
      <c r="I9" s="332"/>
      <c r="J9" s="332"/>
      <c r="K9" s="25">
        <v>5</v>
      </c>
      <c r="L9" s="331"/>
      <c r="M9" s="331"/>
      <c r="N9" s="331"/>
      <c r="O9" s="331"/>
      <c r="P9" s="331"/>
      <c r="Q9" s="331"/>
      <c r="R9" s="331"/>
      <c r="S9" s="331"/>
      <c r="T9" s="331"/>
      <c r="U9" s="377"/>
      <c r="V9" s="414"/>
      <c r="W9" s="415"/>
      <c r="AC9" s="128"/>
      <c r="AD9" s="148" t="s">
        <v>16</v>
      </c>
      <c r="AE9" s="146"/>
      <c r="AF9" s="147"/>
      <c r="AG9" s="147"/>
      <c r="AH9" s="147"/>
      <c r="AI9" s="147"/>
      <c r="AJ9" s="147"/>
      <c r="AK9" s="147"/>
      <c r="AL9" s="147"/>
      <c r="AM9" s="142">
        <v>5</v>
      </c>
      <c r="AN9" s="412"/>
      <c r="AO9" s="412"/>
      <c r="AP9" s="412"/>
      <c r="AQ9" s="412"/>
      <c r="AR9" s="412"/>
      <c r="AS9" s="412"/>
      <c r="AT9" s="412"/>
      <c r="AU9" s="412"/>
      <c r="AV9" s="412"/>
      <c r="AW9" s="413"/>
      <c r="AX9" s="410"/>
      <c r="AY9" s="411"/>
    </row>
    <row r="10" spans="2:51" ht="13.5" customHeight="1" x14ac:dyDescent="0.2">
      <c r="I10" s="28"/>
      <c r="J10" s="28"/>
      <c r="K10" s="25">
        <v>6</v>
      </c>
      <c r="L10" s="331"/>
      <c r="M10" s="331"/>
      <c r="N10" s="331"/>
      <c r="O10" s="331"/>
      <c r="P10" s="331"/>
      <c r="Q10" s="331"/>
      <c r="R10" s="331"/>
      <c r="S10" s="331"/>
      <c r="T10" s="331"/>
      <c r="U10" s="377"/>
      <c r="V10" s="414"/>
      <c r="W10" s="415"/>
      <c r="AC10" s="128"/>
      <c r="AD10" s="129"/>
      <c r="AE10" s="129"/>
      <c r="AF10" s="129"/>
      <c r="AG10" s="129"/>
      <c r="AH10" s="129"/>
      <c r="AI10" s="129"/>
      <c r="AJ10" s="129"/>
      <c r="AK10" s="134"/>
      <c r="AL10" s="134"/>
      <c r="AM10" s="142">
        <v>6</v>
      </c>
      <c r="AN10" s="412"/>
      <c r="AO10" s="412"/>
      <c r="AP10" s="412"/>
      <c r="AQ10" s="412"/>
      <c r="AR10" s="412"/>
      <c r="AS10" s="412"/>
      <c r="AT10" s="412"/>
      <c r="AU10" s="412"/>
      <c r="AV10" s="412"/>
      <c r="AW10" s="413"/>
      <c r="AX10" s="410"/>
      <c r="AY10" s="411"/>
    </row>
    <row r="11" spans="2:51" ht="13.5" customHeight="1" x14ac:dyDescent="0.2">
      <c r="I11" s="28"/>
      <c r="J11" s="28"/>
      <c r="K11" s="25">
        <v>7</v>
      </c>
      <c r="L11" s="331"/>
      <c r="M11" s="331"/>
      <c r="N11" s="331"/>
      <c r="O11" s="331"/>
      <c r="P11" s="331"/>
      <c r="Q11" s="331"/>
      <c r="R11" s="331"/>
      <c r="S11" s="331"/>
      <c r="T11" s="331"/>
      <c r="U11" s="377"/>
      <c r="V11" s="414"/>
      <c r="W11" s="415"/>
      <c r="AC11" s="128"/>
      <c r="AD11" s="129"/>
      <c r="AE11" s="129"/>
      <c r="AF11" s="129"/>
      <c r="AG11" s="129"/>
      <c r="AH11" s="129"/>
      <c r="AI11" s="129"/>
      <c r="AJ11" s="129"/>
      <c r="AK11" s="134"/>
      <c r="AL11" s="134"/>
      <c r="AM11" s="142">
        <v>7</v>
      </c>
      <c r="AN11" s="412"/>
      <c r="AO11" s="412"/>
      <c r="AP11" s="412"/>
      <c r="AQ11" s="412"/>
      <c r="AR11" s="412"/>
      <c r="AS11" s="412"/>
      <c r="AT11" s="412"/>
      <c r="AU11" s="412"/>
      <c r="AV11" s="412"/>
      <c r="AW11" s="413"/>
      <c r="AX11" s="410"/>
      <c r="AY11" s="411"/>
    </row>
    <row r="12" spans="2:51" ht="13.5" customHeight="1" x14ac:dyDescent="0.2">
      <c r="I12" s="28"/>
      <c r="J12" s="28"/>
      <c r="K12" s="25">
        <v>8</v>
      </c>
      <c r="L12" s="331"/>
      <c r="M12" s="331"/>
      <c r="N12" s="331"/>
      <c r="O12" s="331"/>
      <c r="P12" s="331"/>
      <c r="Q12" s="331"/>
      <c r="R12" s="331"/>
      <c r="S12" s="331"/>
      <c r="T12" s="331"/>
      <c r="U12" s="377"/>
      <c r="V12" s="414"/>
      <c r="W12" s="415"/>
      <c r="AC12" s="128"/>
      <c r="AD12" s="129"/>
      <c r="AE12" s="129"/>
      <c r="AF12" s="129"/>
      <c r="AG12" s="129"/>
      <c r="AH12" s="129"/>
      <c r="AI12" s="129"/>
      <c r="AJ12" s="129"/>
      <c r="AK12" s="134"/>
      <c r="AL12" s="134"/>
      <c r="AM12" s="142">
        <v>8</v>
      </c>
      <c r="AN12" s="412"/>
      <c r="AO12" s="412"/>
      <c r="AP12" s="412"/>
      <c r="AQ12" s="412"/>
      <c r="AR12" s="412"/>
      <c r="AS12" s="412"/>
      <c r="AT12" s="412"/>
      <c r="AU12" s="412"/>
      <c r="AV12" s="412"/>
      <c r="AW12" s="413"/>
      <c r="AX12" s="410"/>
      <c r="AY12" s="411"/>
    </row>
    <row r="13" spans="2:51" ht="13.5" customHeight="1" x14ac:dyDescent="0.2">
      <c r="I13" s="28"/>
      <c r="J13" s="1"/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116"/>
      <c r="W13" s="116"/>
      <c r="X13" s="14"/>
      <c r="Y13" s="73"/>
      <c r="Z13" s="14"/>
      <c r="AA13" s="14"/>
      <c r="AC13" s="128"/>
      <c r="AD13" s="129"/>
      <c r="AE13" s="129"/>
      <c r="AF13" s="129"/>
      <c r="AG13" s="129"/>
      <c r="AH13" s="129"/>
      <c r="AI13" s="129"/>
      <c r="AJ13" s="129"/>
      <c r="AK13" s="134"/>
      <c r="AL13" s="134"/>
      <c r="AM13" s="142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50"/>
      <c r="AY13" s="151"/>
    </row>
    <row r="14" spans="2:51" ht="13.5" customHeight="1" x14ac:dyDescent="0.2">
      <c r="I14" s="28"/>
      <c r="J14" s="1"/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116"/>
      <c r="W14" s="116"/>
      <c r="X14" s="14"/>
      <c r="Y14" s="73"/>
      <c r="Z14" s="14"/>
      <c r="AA14" s="14"/>
      <c r="AC14" s="128"/>
      <c r="AD14" s="129"/>
      <c r="AE14" s="129"/>
      <c r="AF14" s="129"/>
      <c r="AG14" s="129"/>
      <c r="AH14" s="129"/>
      <c r="AI14" s="129"/>
      <c r="AJ14" s="129"/>
      <c r="AK14" s="134"/>
      <c r="AL14" s="134"/>
      <c r="AM14" s="142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50"/>
      <c r="AY14" s="151"/>
    </row>
    <row r="15" spans="2:51" ht="12.95" customHeight="1" x14ac:dyDescent="0.2">
      <c r="B15" s="109" t="s">
        <v>51</v>
      </c>
      <c r="C15" s="24"/>
      <c r="D15" s="24"/>
      <c r="E15" s="24"/>
      <c r="F15" s="24"/>
      <c r="G15" s="24"/>
      <c r="H15" s="24"/>
      <c r="I15" s="24"/>
      <c r="J15" s="24"/>
      <c r="K15" s="85"/>
      <c r="AC15" s="128"/>
      <c r="AD15" s="138" t="s">
        <v>51</v>
      </c>
      <c r="AE15" s="135"/>
      <c r="AF15" s="135"/>
      <c r="AG15" s="135"/>
      <c r="AH15" s="135"/>
      <c r="AI15" s="135"/>
      <c r="AJ15" s="135"/>
      <c r="AK15" s="135"/>
      <c r="AL15" s="135"/>
      <c r="AM15" s="136"/>
      <c r="AN15" s="130"/>
      <c r="AO15" s="130"/>
      <c r="AP15" s="129"/>
      <c r="AQ15" s="129"/>
      <c r="AR15" s="129"/>
      <c r="AS15" s="129"/>
      <c r="AT15" s="129"/>
      <c r="AU15" s="129"/>
      <c r="AV15" s="129"/>
      <c r="AW15" s="129"/>
      <c r="AX15" s="129"/>
      <c r="AY15" s="131"/>
    </row>
    <row r="16" spans="2:51" ht="15" customHeight="1" x14ac:dyDescent="0.2">
      <c r="B16" s="111" t="s">
        <v>49</v>
      </c>
      <c r="C16" s="111"/>
      <c r="D16" s="336"/>
      <c r="E16" s="336"/>
      <c r="F16" s="336"/>
      <c r="G16" s="336"/>
      <c r="H16" s="336"/>
      <c r="I16" s="336"/>
      <c r="J16" s="336"/>
      <c r="K16" s="336"/>
      <c r="M16" s="115">
        <v>4</v>
      </c>
      <c r="N16" s="389" t="s">
        <v>36</v>
      </c>
      <c r="O16" s="390"/>
      <c r="P16" s="390"/>
      <c r="Q16" s="390"/>
      <c r="R16" s="390"/>
      <c r="S16" s="390"/>
      <c r="T16" s="390"/>
      <c r="U16" s="390"/>
      <c r="V16" s="391"/>
      <c r="W16" s="30">
        <v>3</v>
      </c>
      <c r="AC16" s="128"/>
      <c r="AD16" s="152" t="s">
        <v>49</v>
      </c>
      <c r="AE16" s="152"/>
      <c r="AF16" s="338" t="s">
        <v>60</v>
      </c>
      <c r="AG16" s="338"/>
      <c r="AH16" s="338"/>
      <c r="AI16" s="338"/>
      <c r="AJ16" s="338"/>
      <c r="AK16" s="338"/>
      <c r="AL16" s="338"/>
      <c r="AM16" s="338"/>
      <c r="AN16" s="130"/>
      <c r="AO16" s="153">
        <v>4</v>
      </c>
      <c r="AP16" s="393" t="s">
        <v>21</v>
      </c>
      <c r="AQ16" s="394"/>
      <c r="AR16" s="394"/>
      <c r="AS16" s="394"/>
      <c r="AT16" s="394"/>
      <c r="AU16" s="394"/>
      <c r="AV16" s="394"/>
      <c r="AW16" s="394"/>
      <c r="AX16" s="395"/>
      <c r="AY16" s="154">
        <v>3</v>
      </c>
    </row>
    <row r="17" spans="2:53" ht="15" customHeight="1" x14ac:dyDescent="0.2">
      <c r="B17" s="111" t="s">
        <v>52</v>
      </c>
      <c r="C17" s="111"/>
      <c r="D17" s="337"/>
      <c r="E17" s="337"/>
      <c r="F17" s="337"/>
      <c r="G17" s="337"/>
      <c r="H17" s="337"/>
      <c r="I17" s="337"/>
      <c r="J17" s="337"/>
      <c r="K17" s="337"/>
      <c r="M17" s="29"/>
      <c r="N17" s="31"/>
      <c r="O17" s="31"/>
      <c r="P17" s="31"/>
      <c r="Q17" s="31"/>
      <c r="R17" s="31"/>
      <c r="S17" s="31"/>
      <c r="T17" s="31"/>
      <c r="U17" s="31"/>
      <c r="V17" s="31"/>
      <c r="W17" s="30"/>
      <c r="AC17" s="128"/>
      <c r="AD17" s="152" t="s">
        <v>52</v>
      </c>
      <c r="AE17" s="152"/>
      <c r="AF17" s="339" t="s">
        <v>61</v>
      </c>
      <c r="AG17" s="339"/>
      <c r="AH17" s="339"/>
      <c r="AI17" s="339"/>
      <c r="AJ17" s="339"/>
      <c r="AK17" s="339"/>
      <c r="AL17" s="339"/>
      <c r="AM17" s="339"/>
      <c r="AN17" s="130"/>
      <c r="AO17" s="155"/>
      <c r="AP17" s="156"/>
      <c r="AQ17" s="156"/>
      <c r="AR17" s="156"/>
      <c r="AS17" s="156"/>
      <c r="AT17" s="156"/>
      <c r="AU17" s="156"/>
      <c r="AV17" s="156"/>
      <c r="AW17" s="156"/>
      <c r="AX17" s="156"/>
      <c r="AY17" s="154"/>
    </row>
    <row r="18" spans="2:53" ht="15" customHeight="1" x14ac:dyDescent="0.2">
      <c r="B18" s="111" t="s">
        <v>0</v>
      </c>
      <c r="C18" s="111"/>
      <c r="D18" s="337"/>
      <c r="E18" s="337"/>
      <c r="F18" s="337"/>
      <c r="G18" s="337"/>
      <c r="H18" s="337"/>
      <c r="I18" s="337"/>
      <c r="J18" s="337"/>
      <c r="K18" s="337"/>
      <c r="M18" s="29"/>
      <c r="N18" s="31"/>
      <c r="O18" s="31"/>
      <c r="P18" s="31"/>
      <c r="Q18" s="31"/>
      <c r="R18" s="31"/>
      <c r="T18" s="32" t="s">
        <v>41</v>
      </c>
      <c r="U18" s="33"/>
      <c r="V18" s="32" t="s">
        <v>59</v>
      </c>
      <c r="W18" s="30"/>
      <c r="AC18" s="128"/>
      <c r="AD18" s="152" t="s">
        <v>0</v>
      </c>
      <c r="AE18" s="152"/>
      <c r="AF18" s="339" t="s">
        <v>6</v>
      </c>
      <c r="AG18" s="339"/>
      <c r="AH18" s="339"/>
      <c r="AI18" s="339"/>
      <c r="AJ18" s="339"/>
      <c r="AK18" s="339"/>
      <c r="AL18" s="339"/>
      <c r="AM18" s="339"/>
      <c r="AN18" s="130"/>
      <c r="AO18" s="155"/>
      <c r="AP18" s="156"/>
      <c r="AQ18" s="156"/>
      <c r="AR18" s="156"/>
      <c r="AS18" s="156"/>
      <c r="AT18" s="156"/>
      <c r="AU18" s="129"/>
      <c r="AV18" s="157" t="s">
        <v>41</v>
      </c>
      <c r="AW18" s="158"/>
      <c r="AX18" s="157" t="s">
        <v>59</v>
      </c>
      <c r="AY18" s="154"/>
    </row>
    <row r="19" spans="2:53" ht="14.25" customHeight="1" x14ac:dyDescent="0.2">
      <c r="B19" s="111" t="s">
        <v>50</v>
      </c>
      <c r="C19" s="111"/>
      <c r="D19" s="278"/>
      <c r="E19" s="121"/>
      <c r="F19" s="120"/>
      <c r="G19" s="120"/>
      <c r="H19" s="120"/>
      <c r="I19" s="35"/>
      <c r="J19" s="35"/>
      <c r="K19" s="34"/>
      <c r="L19" s="34"/>
      <c r="M19" s="34"/>
      <c r="N19" s="20"/>
      <c r="O19" s="36"/>
      <c r="P19" s="36"/>
      <c r="Q19" s="36"/>
      <c r="S19" s="9"/>
      <c r="T19" s="279"/>
      <c r="U19" s="37"/>
      <c r="V19" s="280"/>
      <c r="W19" s="33"/>
      <c r="Y19" s="38" t="s">
        <v>36</v>
      </c>
      <c r="AC19" s="128"/>
      <c r="AD19" s="152" t="s">
        <v>50</v>
      </c>
      <c r="AE19" s="152"/>
      <c r="AF19" s="272" t="s">
        <v>63</v>
      </c>
      <c r="AG19" s="272"/>
      <c r="AH19" s="273"/>
      <c r="AI19" s="273"/>
      <c r="AJ19" s="273"/>
      <c r="AK19" s="274"/>
      <c r="AL19" s="274"/>
      <c r="AM19" s="275"/>
      <c r="AN19" s="159"/>
      <c r="AO19" s="159"/>
      <c r="AP19" s="129"/>
      <c r="AQ19" s="161"/>
      <c r="AR19" s="161"/>
      <c r="AS19" s="161"/>
      <c r="AT19" s="129"/>
      <c r="AU19" s="162"/>
      <c r="AV19" s="281">
        <v>0.5</v>
      </c>
      <c r="AW19" s="163"/>
      <c r="AX19" s="282">
        <v>50</v>
      </c>
      <c r="AY19" s="164"/>
    </row>
    <row r="20" spans="2:53" ht="14.25" customHeight="1" x14ac:dyDescent="0.2">
      <c r="B20" s="6"/>
      <c r="C20" s="6"/>
      <c r="D20" s="117"/>
      <c r="E20" s="117"/>
      <c r="F20" s="117"/>
      <c r="G20" s="117"/>
      <c r="H20" s="117"/>
      <c r="I20" s="35"/>
      <c r="J20" s="35"/>
      <c r="K20" s="34"/>
      <c r="L20" s="34"/>
      <c r="M20" s="34"/>
      <c r="N20" s="6"/>
      <c r="O20" s="36"/>
      <c r="P20" s="36"/>
      <c r="Q20" s="36"/>
      <c r="R20" s="14"/>
      <c r="S20" s="9"/>
      <c r="T20" s="118"/>
      <c r="U20" s="37"/>
      <c r="V20" s="119"/>
      <c r="W20" s="33"/>
      <c r="Y20" s="38"/>
      <c r="AC20" s="128"/>
      <c r="AD20" s="129"/>
      <c r="AE20" s="129"/>
      <c r="AF20" s="165"/>
      <c r="AG20" s="165"/>
      <c r="AH20" s="165"/>
      <c r="AI20" s="165"/>
      <c r="AJ20" s="165"/>
      <c r="AK20" s="159"/>
      <c r="AL20" s="159"/>
      <c r="AM20" s="160"/>
      <c r="AN20" s="159"/>
      <c r="AO20" s="159"/>
      <c r="AP20" s="129"/>
      <c r="AQ20" s="161"/>
      <c r="AR20" s="161"/>
      <c r="AS20" s="161"/>
      <c r="AT20" s="129"/>
      <c r="AU20" s="162"/>
      <c r="AV20" s="166"/>
      <c r="AW20" s="163"/>
      <c r="AX20" s="167"/>
      <c r="AY20" s="164"/>
    </row>
    <row r="21" spans="2:53" ht="27.75" customHeight="1" x14ac:dyDescent="0.2">
      <c r="B21" s="334" t="s">
        <v>48</v>
      </c>
      <c r="C21" s="334"/>
      <c r="D21" s="334"/>
      <c r="E21" s="39"/>
      <c r="F21" s="386" t="s">
        <v>10</v>
      </c>
      <c r="G21" s="386"/>
      <c r="H21" s="386"/>
      <c r="I21" s="6"/>
      <c r="J21" s="6"/>
      <c r="K21" s="388" t="s">
        <v>11</v>
      </c>
      <c r="L21" s="388"/>
      <c r="M21" s="388"/>
      <c r="N21" s="14"/>
      <c r="O21" s="6"/>
      <c r="R21" s="40" t="s">
        <v>10</v>
      </c>
      <c r="S21" s="41"/>
      <c r="T21" s="333" t="s">
        <v>26</v>
      </c>
      <c r="U21" s="333"/>
      <c r="V21" s="333"/>
      <c r="W21" s="42"/>
      <c r="Y21" s="38" t="s">
        <v>22</v>
      </c>
      <c r="AC21" s="128"/>
      <c r="AD21" s="335" t="s">
        <v>48</v>
      </c>
      <c r="AE21" s="335"/>
      <c r="AF21" s="335"/>
      <c r="AG21" s="168"/>
      <c r="AH21" s="396" t="s">
        <v>10</v>
      </c>
      <c r="AI21" s="396"/>
      <c r="AJ21" s="396"/>
      <c r="AK21" s="129"/>
      <c r="AL21" s="129"/>
      <c r="AM21" s="343" t="s">
        <v>11</v>
      </c>
      <c r="AN21" s="343"/>
      <c r="AO21" s="343"/>
      <c r="AP21" s="129"/>
      <c r="AQ21" s="129"/>
      <c r="AR21" s="129"/>
      <c r="AS21" s="129"/>
      <c r="AT21" s="169" t="s">
        <v>10</v>
      </c>
      <c r="AU21" s="170"/>
      <c r="AV21" s="359" t="s">
        <v>26</v>
      </c>
      <c r="AW21" s="359"/>
      <c r="AX21" s="359"/>
      <c r="AY21" s="171"/>
    </row>
    <row r="22" spans="2:53" ht="12.75" customHeight="1" x14ac:dyDescent="0.2">
      <c r="B22" s="334"/>
      <c r="C22" s="334"/>
      <c r="D22" s="334"/>
      <c r="E22" s="39"/>
      <c r="F22" s="43"/>
      <c r="G22" s="43"/>
      <c r="H22" s="43"/>
      <c r="I22" s="6"/>
      <c r="J22" s="6"/>
      <c r="K22" s="44" t="s">
        <v>27</v>
      </c>
      <c r="L22" s="45" t="s">
        <v>28</v>
      </c>
      <c r="M22" s="44" t="s">
        <v>29</v>
      </c>
      <c r="N22" s="14"/>
      <c r="O22" s="6"/>
      <c r="Q22" s="46"/>
      <c r="R22" s="46"/>
      <c r="S22" s="41"/>
      <c r="T22" s="44" t="s">
        <v>27</v>
      </c>
      <c r="U22" s="45" t="s">
        <v>28</v>
      </c>
      <c r="V22" s="44" t="s">
        <v>29</v>
      </c>
      <c r="W22" s="42"/>
      <c r="Y22" s="38" t="s">
        <v>21</v>
      </c>
      <c r="AC22" s="128"/>
      <c r="AD22" s="335"/>
      <c r="AE22" s="335"/>
      <c r="AF22" s="335"/>
      <c r="AG22" s="168"/>
      <c r="AH22" s="172"/>
      <c r="AI22" s="172"/>
      <c r="AJ22" s="172"/>
      <c r="AK22" s="129"/>
      <c r="AL22" s="129"/>
      <c r="AM22" s="173" t="s">
        <v>27</v>
      </c>
      <c r="AN22" s="174" t="s">
        <v>28</v>
      </c>
      <c r="AO22" s="173" t="s">
        <v>29</v>
      </c>
      <c r="AP22" s="129"/>
      <c r="AQ22" s="129"/>
      <c r="AR22" s="129"/>
      <c r="AS22" s="168"/>
      <c r="AT22" s="168"/>
      <c r="AU22" s="170"/>
      <c r="AV22" s="173" t="s">
        <v>27</v>
      </c>
      <c r="AW22" s="174" t="s">
        <v>28</v>
      </c>
      <c r="AX22" s="173" t="s">
        <v>29</v>
      </c>
      <c r="AY22" s="171"/>
    </row>
    <row r="23" spans="2:53" ht="24.75" customHeight="1" x14ac:dyDescent="0.2">
      <c r="B23" s="334"/>
      <c r="C23" s="334"/>
      <c r="D23" s="334"/>
      <c r="I23" s="47"/>
      <c r="J23" s="47"/>
      <c r="K23" s="48" t="s">
        <v>19</v>
      </c>
      <c r="L23" s="49" t="s">
        <v>18</v>
      </c>
      <c r="M23" s="48" t="s">
        <v>47</v>
      </c>
      <c r="N23" s="50"/>
      <c r="O23" s="6"/>
      <c r="Q23" s="51"/>
      <c r="R23" s="51"/>
      <c r="T23" s="48" t="s">
        <v>19</v>
      </c>
      <c r="U23" s="49" t="s">
        <v>18</v>
      </c>
      <c r="V23" s="48" t="s">
        <v>34</v>
      </c>
      <c r="AC23" s="128"/>
      <c r="AD23" s="335"/>
      <c r="AE23" s="335"/>
      <c r="AF23" s="335"/>
      <c r="AG23" s="129"/>
      <c r="AH23" s="129"/>
      <c r="AI23" s="129"/>
      <c r="AJ23" s="129"/>
      <c r="AK23" s="175"/>
      <c r="AL23" s="175"/>
      <c r="AM23" s="176" t="s">
        <v>19</v>
      </c>
      <c r="AN23" s="177" t="s">
        <v>18</v>
      </c>
      <c r="AO23" s="176" t="s">
        <v>57</v>
      </c>
      <c r="AP23" s="178"/>
      <c r="AQ23" s="145"/>
      <c r="AR23" s="145"/>
      <c r="AS23" s="179"/>
      <c r="AT23" s="179"/>
      <c r="AU23" s="145"/>
      <c r="AV23" s="176" t="s">
        <v>19</v>
      </c>
      <c r="AW23" s="177" t="s">
        <v>18</v>
      </c>
      <c r="AX23" s="176" t="s">
        <v>34</v>
      </c>
      <c r="AY23" s="131"/>
    </row>
    <row r="24" spans="2:53" ht="12.95" customHeight="1" x14ac:dyDescent="0.2">
      <c r="B24" s="379"/>
      <c r="C24" s="379"/>
      <c r="D24" s="379"/>
      <c r="E24" s="2"/>
      <c r="F24" s="385"/>
      <c r="G24" s="385"/>
      <c r="H24" s="385"/>
      <c r="K24" s="260"/>
      <c r="L24" s="263"/>
      <c r="M24" s="260"/>
      <c r="N24" s="2"/>
      <c r="O24" s="2"/>
      <c r="P24" s="378" t="str">
        <f t="shared" ref="P24:P30" si="0">IF(F24="","",IF($N$16="Auswahl treffen..",0,IF($N$16="in Bruchzahl     (z.B. 1/1, 1/4)",F24*$T$19,IF($N$16="in Prozent         (z.B. 50%, 33.33%)",F24*$V$19/100,""))))</f>
        <v/>
      </c>
      <c r="Q24" s="378"/>
      <c r="R24" s="378"/>
      <c r="S24" s="52"/>
      <c r="T24" s="53" t="str">
        <f t="shared" ref="T24:V30" si="1">IF($N$16="Auswahl treffen..",0,IF($N$16="in Bruchzahl     (z.B. 1/1, 1/4)",K24*$T$19,IF($N$16="in Prozent         (z.B. 50%, 33.33%)",K24*$V$19/100,"")))</f>
        <v/>
      </c>
      <c r="U24" s="54" t="str">
        <f t="shared" si="1"/>
        <v/>
      </c>
      <c r="V24" s="53" t="str">
        <f t="shared" si="1"/>
        <v/>
      </c>
      <c r="AC24" s="128"/>
      <c r="AD24" s="344" t="s">
        <v>42</v>
      </c>
      <c r="AE24" s="344"/>
      <c r="AF24" s="344"/>
      <c r="AG24" s="149"/>
      <c r="AH24" s="358">
        <v>10000000</v>
      </c>
      <c r="AI24" s="358"/>
      <c r="AJ24" s="358"/>
      <c r="AK24" s="129"/>
      <c r="AL24" s="129"/>
      <c r="AM24" s="180">
        <v>18000</v>
      </c>
      <c r="AN24" s="181">
        <v>8400</v>
      </c>
      <c r="AO24" s="180">
        <v>6800</v>
      </c>
      <c r="AP24" s="149"/>
      <c r="AQ24" s="149"/>
      <c r="AR24" s="353">
        <f>IF(AH24="","",IF($AP$16="Auswahl treffen..",0,IF($AP$16="in Bruchzahl     (z.B. 1/1, 1/4)",AH24*$AV$19,IF($AP$16="in Prozent         (z.B. 50%, 33.33%)",AH24*$AX$19/100,""))))</f>
        <v>5000000</v>
      </c>
      <c r="AS24" s="353"/>
      <c r="AT24" s="353"/>
      <c r="AU24" s="182"/>
      <c r="AV24" s="183">
        <f>IF($AP$16="Auswahl treffen..",0,IF($AP$16="in Bruchzahl     (z.B. 1/1, 1/4)",AM24*$AV$19,IF($AP$16="in Prozent         (z.B. 50%, 33.33%)",AM24*$AX$19/100,"")))</f>
        <v>9000</v>
      </c>
      <c r="AW24" s="184">
        <f>IF($AP$16="Auswahl treffen..",0,IF($AP$16="in Bruchzahl     (z.B. 1/1, 1/4)",AN24*$AV$19,IF($AP$16="in Prozent         (z.B. 50%, 33.33%)",AN24*$AX$19/100,"")))</f>
        <v>4200</v>
      </c>
      <c r="AX24" s="183">
        <f>IF($AP$16="Auswahl treffen..",0,IF($AP$16="in Bruchzahl     (z.B. 1/1, 1/4)",AO24*$AV$19,IF($AP$16="in Prozent         (z.B. 50%, 33.33%)",AO24*$AX$19/100,"")))</f>
        <v>3400</v>
      </c>
      <c r="AY24" s="131"/>
    </row>
    <row r="25" spans="2:53" ht="12.95" customHeight="1" x14ac:dyDescent="0.2">
      <c r="B25" s="379"/>
      <c r="C25" s="379"/>
      <c r="D25" s="379"/>
      <c r="E25" s="2"/>
      <c r="F25" s="387"/>
      <c r="G25" s="387"/>
      <c r="H25" s="387"/>
      <c r="K25" s="261"/>
      <c r="L25" s="264"/>
      <c r="M25" s="261"/>
      <c r="N25" s="2"/>
      <c r="O25" s="2"/>
      <c r="P25" s="378" t="str">
        <f t="shared" si="0"/>
        <v/>
      </c>
      <c r="Q25" s="378"/>
      <c r="R25" s="378"/>
      <c r="S25" s="52"/>
      <c r="T25" s="53" t="str">
        <f t="shared" si="1"/>
        <v/>
      </c>
      <c r="U25" s="54" t="str">
        <f t="shared" si="1"/>
        <v/>
      </c>
      <c r="V25" s="53" t="str">
        <f t="shared" si="1"/>
        <v/>
      </c>
      <c r="AC25" s="128"/>
      <c r="AD25" s="344" t="s">
        <v>43</v>
      </c>
      <c r="AE25" s="344"/>
      <c r="AF25" s="344"/>
      <c r="AG25" s="149"/>
      <c r="AH25" s="354">
        <v>50000</v>
      </c>
      <c r="AI25" s="354"/>
      <c r="AJ25" s="354"/>
      <c r="AK25" s="129"/>
      <c r="AL25" s="129"/>
      <c r="AM25" s="185"/>
      <c r="AN25" s="186">
        <v>200</v>
      </c>
      <c r="AO25" s="185"/>
      <c r="AP25" s="149"/>
      <c r="AQ25" s="149"/>
      <c r="AR25" s="353">
        <f t="shared" ref="AR25:AR27" si="2">IF(AH25="","",IF($AP$16="Auswahl treffen..",0,IF($AP$16="in Bruchzahl     (z.B. 1/1, 1/4)",AH25*$AV$19,IF($AP$16="in Prozent         (z.B. 50%, 33.33%)",AH25*$AX$19/100,""))))</f>
        <v>25000</v>
      </c>
      <c r="AS25" s="353"/>
      <c r="AT25" s="353"/>
      <c r="AU25" s="182"/>
      <c r="AV25" s="183">
        <f>IF($AP$16="Auswahl treffen..",0,IF($AP$16="in Bruchzahl     (z.B. 1/1, 1/4)",AM25*$AV$19,IF($AP$16="in Prozent         (z.B. 50%, 33.33%)",AM25*$AX$19/100,"")))</f>
        <v>0</v>
      </c>
      <c r="AW25" s="184">
        <f>IF($AP$16="Auswahl treffen..",0,IF($AP$16="in Bruchzahl     (z.B. 1/1, 1/4)",AN25*$AV$19,IF($AP$16="in Prozent         (z.B. 50%, 33.33%)",AN25*$AX$19/100,"")))</f>
        <v>100</v>
      </c>
      <c r="AX25" s="183">
        <f t="shared" ref="AX25:AX29" si="3">IF($AP$16="Auswahl treffen..",0,IF($AP$16="in Bruchzahl     (z.B. 1/1, 1/4)",AO25*$AV$19,IF($AP$16="in Prozent         (z.B. 50%, 33.33%)",AO25*$AX$19/100,"")))</f>
        <v>0</v>
      </c>
      <c r="AY25" s="131"/>
    </row>
    <row r="26" spans="2:53" ht="12.95" customHeight="1" x14ac:dyDescent="0.2">
      <c r="B26" s="379"/>
      <c r="C26" s="379"/>
      <c r="D26" s="379"/>
      <c r="E26" s="2"/>
      <c r="F26" s="387"/>
      <c r="G26" s="387"/>
      <c r="H26" s="387"/>
      <c r="K26" s="261"/>
      <c r="L26" s="264"/>
      <c r="M26" s="261"/>
      <c r="N26" s="2"/>
      <c r="O26" s="2"/>
      <c r="P26" s="378" t="str">
        <f t="shared" si="0"/>
        <v/>
      </c>
      <c r="Q26" s="378"/>
      <c r="R26" s="378"/>
      <c r="S26" s="52"/>
      <c r="T26" s="53" t="str">
        <f t="shared" si="1"/>
        <v/>
      </c>
      <c r="U26" s="54" t="str">
        <f t="shared" si="1"/>
        <v/>
      </c>
      <c r="V26" s="53" t="str">
        <f t="shared" si="1"/>
        <v/>
      </c>
      <c r="AC26" s="128"/>
      <c r="AD26" s="344" t="s">
        <v>44</v>
      </c>
      <c r="AE26" s="344"/>
      <c r="AF26" s="344"/>
      <c r="AG26" s="149"/>
      <c r="AH26" s="354">
        <v>100000</v>
      </c>
      <c r="AI26" s="354"/>
      <c r="AJ26" s="354"/>
      <c r="AK26" s="129"/>
      <c r="AL26" s="129"/>
      <c r="AM26" s="185">
        <v>2600</v>
      </c>
      <c r="AN26" s="186"/>
      <c r="AO26" s="185"/>
      <c r="AP26" s="149"/>
      <c r="AQ26" s="149"/>
      <c r="AR26" s="353">
        <f t="shared" si="2"/>
        <v>50000</v>
      </c>
      <c r="AS26" s="353"/>
      <c r="AT26" s="353"/>
      <c r="AU26" s="182"/>
      <c r="AV26" s="183">
        <f>IF($AP$16="Auswahl treffen..",0,IF($AP$16="in Bruchzahl     (z.B. 1/1, 1/4)",AM26*$AV$19,IF($AP$16="in Prozent         (z.B. 50%, 33.33%)",AM26*$AX$19/100,"")))</f>
        <v>1300</v>
      </c>
      <c r="AW26" s="184">
        <f t="shared" ref="AW26:AW29" si="4">IF($AP$16="Auswahl treffen..",0,IF($AP$16="in Bruchzahl     (z.B. 1/1, 1/4)",AN26*$AV$19,IF($AP$16="in Prozent         (z.B. 50%, 33.33%)",AN26*$AX$19/100,"")))</f>
        <v>0</v>
      </c>
      <c r="AX26" s="183">
        <f t="shared" si="3"/>
        <v>0</v>
      </c>
      <c r="AY26" s="131"/>
    </row>
    <row r="27" spans="2:53" ht="12.95" customHeight="1" x14ac:dyDescent="0.2">
      <c r="B27" s="379"/>
      <c r="C27" s="379"/>
      <c r="D27" s="379"/>
      <c r="E27" s="2"/>
      <c r="F27" s="387"/>
      <c r="G27" s="387"/>
      <c r="H27" s="387"/>
      <c r="K27" s="261"/>
      <c r="L27" s="264"/>
      <c r="M27" s="261"/>
      <c r="N27" s="2"/>
      <c r="O27" s="2"/>
      <c r="P27" s="378" t="str">
        <f t="shared" si="0"/>
        <v/>
      </c>
      <c r="Q27" s="378"/>
      <c r="R27" s="378"/>
      <c r="S27" s="52"/>
      <c r="T27" s="53" t="str">
        <f t="shared" si="1"/>
        <v/>
      </c>
      <c r="U27" s="54" t="str">
        <f t="shared" si="1"/>
        <v/>
      </c>
      <c r="V27" s="53" t="str">
        <f t="shared" si="1"/>
        <v/>
      </c>
      <c r="AC27" s="128"/>
      <c r="AD27" s="344" t="s">
        <v>8</v>
      </c>
      <c r="AE27" s="344"/>
      <c r="AF27" s="344"/>
      <c r="AG27" s="149"/>
      <c r="AH27" s="354">
        <v>50000</v>
      </c>
      <c r="AI27" s="354"/>
      <c r="AJ27" s="354"/>
      <c r="AK27" s="129"/>
      <c r="AL27" s="129"/>
      <c r="AM27" s="185"/>
      <c r="AN27" s="186"/>
      <c r="AO27" s="185"/>
      <c r="AP27" s="149"/>
      <c r="AQ27" s="149"/>
      <c r="AR27" s="353">
        <f t="shared" si="2"/>
        <v>25000</v>
      </c>
      <c r="AS27" s="353"/>
      <c r="AT27" s="353"/>
      <c r="AU27" s="182"/>
      <c r="AV27" s="183">
        <f>IF($AP$16="Auswahl treffen..",0,IF($AP$16="in Bruchzahl     (z.B. 1/1, 1/4)",AM27*$AV$19,IF($AP$16="in Prozent         (z.B. 50%, 33.33%)",AM27*$AX$19/100,"")))</f>
        <v>0</v>
      </c>
      <c r="AW27" s="184">
        <f t="shared" si="4"/>
        <v>0</v>
      </c>
      <c r="AX27" s="183">
        <f t="shared" si="3"/>
        <v>0</v>
      </c>
      <c r="AY27" s="131"/>
    </row>
    <row r="28" spans="2:53" ht="12.95" customHeight="1" x14ac:dyDescent="0.2">
      <c r="B28" s="259"/>
      <c r="C28" s="259"/>
      <c r="D28" s="259"/>
      <c r="E28" s="2"/>
      <c r="F28" s="371"/>
      <c r="G28" s="371"/>
      <c r="H28" s="371"/>
      <c r="K28" s="261"/>
      <c r="L28" s="264"/>
      <c r="M28" s="261"/>
      <c r="N28" s="2"/>
      <c r="O28" s="2"/>
      <c r="P28" s="378" t="str">
        <f t="shared" ref="P28" si="5">IF(F28="","",IF($N$16="Auswahl treffen..",0,IF($N$16="in Bruchzahl     (z.B. 1/1, 1/4)",F28*$T$19,IF($N$16="in Prozent         (z.B. 50%, 33.33%)",F28*$V$19/100,""))))</f>
        <v/>
      </c>
      <c r="Q28" s="378"/>
      <c r="R28" s="378"/>
      <c r="S28" s="52"/>
      <c r="T28" s="53" t="str">
        <f t="shared" si="1"/>
        <v/>
      </c>
      <c r="U28" s="54" t="str">
        <f t="shared" si="1"/>
        <v/>
      </c>
      <c r="V28" s="53" t="str">
        <f t="shared" si="1"/>
        <v/>
      </c>
      <c r="AC28" s="128"/>
      <c r="AD28" s="187"/>
      <c r="AE28" s="187"/>
      <c r="AF28" s="187"/>
      <c r="AG28" s="149"/>
      <c r="AH28" s="188"/>
      <c r="AI28" s="188"/>
      <c r="AJ28" s="188"/>
      <c r="AK28" s="129"/>
      <c r="AL28" s="129"/>
      <c r="AM28" s="185"/>
      <c r="AN28" s="186"/>
      <c r="AO28" s="185"/>
      <c r="AP28" s="149"/>
      <c r="AQ28" s="149"/>
      <c r="AR28" s="183"/>
      <c r="AS28" s="183"/>
      <c r="AT28" s="183"/>
      <c r="AU28" s="182"/>
      <c r="AV28" s="183"/>
      <c r="AW28" s="184"/>
      <c r="AX28" s="183"/>
      <c r="AY28" s="131"/>
    </row>
    <row r="29" spans="2:53" ht="12.95" customHeight="1" x14ac:dyDescent="0.2">
      <c r="B29" s="379"/>
      <c r="C29" s="379"/>
      <c r="D29" s="379"/>
      <c r="E29" s="2"/>
      <c r="F29" s="387"/>
      <c r="G29" s="387"/>
      <c r="H29" s="387"/>
      <c r="K29" s="261"/>
      <c r="L29" s="264"/>
      <c r="M29" s="261"/>
      <c r="N29" s="2"/>
      <c r="O29" s="2"/>
      <c r="P29" s="378" t="str">
        <f t="shared" si="0"/>
        <v/>
      </c>
      <c r="Q29" s="378"/>
      <c r="R29" s="378"/>
      <c r="S29" s="52"/>
      <c r="T29" s="53" t="str">
        <f t="shared" si="1"/>
        <v/>
      </c>
      <c r="U29" s="54" t="str">
        <f t="shared" si="1"/>
        <v/>
      </c>
      <c r="V29" s="53" t="str">
        <f t="shared" si="1"/>
        <v/>
      </c>
      <c r="AC29" s="128"/>
      <c r="AD29" s="350"/>
      <c r="AE29" s="350"/>
      <c r="AF29" s="350"/>
      <c r="AG29" s="149"/>
      <c r="AH29" s="354"/>
      <c r="AI29" s="354"/>
      <c r="AJ29" s="354"/>
      <c r="AK29" s="129"/>
      <c r="AL29" s="129"/>
      <c r="AM29" s="185"/>
      <c r="AN29" s="186"/>
      <c r="AO29" s="185"/>
      <c r="AP29" s="149"/>
      <c r="AQ29" s="149"/>
      <c r="AR29" s="353" t="str">
        <f>IF(AH29="","",IF($AP$16="Auswahl treffen..",0,IF($AP$16="in Bruchzahl     (z.B. 1/1, 1/4)",AH29*$AV$19,IF($AP$16="in Prozent         (z.B. 50%, 33.33%)",AH29*$AX$19/100,""))))</f>
        <v/>
      </c>
      <c r="AS29" s="353"/>
      <c r="AT29" s="353"/>
      <c r="AU29" s="182"/>
      <c r="AV29" s="183">
        <f>IF($AP$16="Auswahl treffen..",0,IF($AP$16="in Bruchzahl     (z.B. 1/1, 1/4)",AM29*$AV$19,IF($AP$16="in Prozent         (z.B. 50%, 33.33%)",AM29*$AX$19/100,"")))</f>
        <v>0</v>
      </c>
      <c r="AW29" s="184">
        <f t="shared" si="4"/>
        <v>0</v>
      </c>
      <c r="AX29" s="183">
        <f t="shared" si="3"/>
        <v>0</v>
      </c>
      <c r="AY29" s="131"/>
    </row>
    <row r="30" spans="2:53" ht="12.95" customHeight="1" x14ac:dyDescent="0.2">
      <c r="B30" s="379"/>
      <c r="C30" s="379"/>
      <c r="D30" s="379"/>
      <c r="E30" s="2"/>
      <c r="F30" s="407"/>
      <c r="G30" s="407"/>
      <c r="H30" s="407"/>
      <c r="K30" s="262"/>
      <c r="L30" s="265"/>
      <c r="M30" s="262"/>
      <c r="N30" s="2"/>
      <c r="O30" s="2"/>
      <c r="P30" s="403" t="str">
        <f t="shared" si="0"/>
        <v/>
      </c>
      <c r="Q30" s="403"/>
      <c r="R30" s="403"/>
      <c r="S30" s="52"/>
      <c r="T30" s="55" t="str">
        <f t="shared" si="1"/>
        <v/>
      </c>
      <c r="U30" s="56" t="str">
        <f t="shared" si="1"/>
        <v/>
      </c>
      <c r="V30" s="55" t="str">
        <f t="shared" si="1"/>
        <v/>
      </c>
      <c r="W30" s="20"/>
      <c r="AC30" s="128"/>
      <c r="AD30" s="350"/>
      <c r="AE30" s="350"/>
      <c r="AF30" s="350"/>
      <c r="AG30" s="149"/>
      <c r="AH30" s="355"/>
      <c r="AI30" s="355"/>
      <c r="AJ30" s="355"/>
      <c r="AK30" s="129"/>
      <c r="AL30" s="129"/>
      <c r="AM30" s="189"/>
      <c r="AN30" s="190"/>
      <c r="AO30" s="189"/>
      <c r="AP30" s="149"/>
      <c r="AQ30" s="149"/>
      <c r="AR30" s="356" t="str">
        <f>IF(AH30="","",IF($AP$16="Auswahl treffen..",0,IF($AP$16="in Bruchzahl     (z.B. 1/1, 1/4)",AH30*$AV$19,IF($AP$16="in Prozent         (z.B. 50%, 33.33%)",AH30*$AX$19/100,""))))</f>
        <v/>
      </c>
      <c r="AS30" s="356"/>
      <c r="AT30" s="356"/>
      <c r="AU30" s="182"/>
      <c r="AV30" s="191">
        <f>IF($AP$16="Auswahl treffen..",0,IF($AP$16="in Bruchzahl     (z.B. 1/1, 1/4)",AM30*$AV$19,IF($AP$16="in Prozent         (z.B. 50%, 33.33%)",AM30*$AX$19/100,"")))</f>
        <v>0</v>
      </c>
      <c r="AW30" s="192">
        <f>IF($AP$16="Auswahl treffen..",0,IF($AP$16="in Bruchzahl     (z.B. 1/1, 1/4)",AN30*$AV$19,IF($AP$16="in Prozent         (z.B. 50%, 33.33%)",AN30*$AX$19/100,"")))</f>
        <v>0</v>
      </c>
      <c r="AX30" s="191">
        <f>IF($AP$16="Auswahl treffen..",0,IF($AP$16="in Bruchzahl     (z.B. 1/1, 1/4)",AO30*$AV$19,IF($AP$16="in Prozent         (z.B. 50%, 33.33%)",AO30*$AX$19/100,"")))</f>
        <v>0</v>
      </c>
      <c r="AY30" s="131"/>
    </row>
    <row r="31" spans="2:53" s="11" customFormat="1" ht="11.45" customHeight="1" x14ac:dyDescent="0.15">
      <c r="F31" s="382">
        <f>SUM(F24:H30)</f>
        <v>0</v>
      </c>
      <c r="G31" s="382"/>
      <c r="H31" s="382"/>
      <c r="I31" s="286"/>
      <c r="J31" s="286"/>
      <c r="K31" s="287">
        <f>SUM(K24:K30)</f>
        <v>0</v>
      </c>
      <c r="L31" s="288">
        <f t="shared" ref="L31:M31" si="6">SUM(L24:L30)</f>
        <v>0</v>
      </c>
      <c r="M31" s="287">
        <f t="shared" si="6"/>
        <v>0</v>
      </c>
      <c r="O31" s="59"/>
      <c r="P31" s="416">
        <f>SUM(P24:R30)</f>
        <v>0</v>
      </c>
      <c r="Q31" s="416"/>
      <c r="R31" s="416"/>
      <c r="S31" s="57"/>
      <c r="T31" s="58">
        <f>SUM(T24:T30)</f>
        <v>0</v>
      </c>
      <c r="U31" s="60">
        <f t="shared" ref="U31" si="7">SUM(U24:U30)</f>
        <v>0</v>
      </c>
      <c r="V31" s="58">
        <f t="shared" ref="V31" si="8">SUM(V24:V30)</f>
        <v>0</v>
      </c>
      <c r="W31" s="61"/>
      <c r="Y31" s="62"/>
      <c r="AC31" s="193"/>
      <c r="AD31" s="194"/>
      <c r="AE31" s="194"/>
      <c r="AF31" s="194"/>
      <c r="AG31" s="194"/>
      <c r="AH31" s="357">
        <f>SUM(AH24:AJ30)</f>
        <v>10200000</v>
      </c>
      <c r="AI31" s="357"/>
      <c r="AJ31" s="357"/>
      <c r="AK31" s="195"/>
      <c r="AL31" s="195"/>
      <c r="AM31" s="196">
        <f>SUM(AM24:AM30)</f>
        <v>20600</v>
      </c>
      <c r="AN31" s="197">
        <f t="shared" ref="AN31" si="9">SUM(AN24:AN30)</f>
        <v>8600</v>
      </c>
      <c r="AO31" s="196">
        <f t="shared" ref="AO31" si="10">SUM(AO24:AO30)</f>
        <v>6800</v>
      </c>
      <c r="AP31" s="195"/>
      <c r="AQ31" s="195"/>
      <c r="AR31" s="357">
        <f>SUM(AR24:AT30)</f>
        <v>5100000</v>
      </c>
      <c r="AS31" s="357"/>
      <c r="AT31" s="357"/>
      <c r="AU31" s="195"/>
      <c r="AV31" s="196">
        <f>SUM(AV24:AV30)</f>
        <v>10300</v>
      </c>
      <c r="AW31" s="198">
        <f t="shared" ref="AW31" si="11">SUM(AW24:AW30)</f>
        <v>4300</v>
      </c>
      <c r="AX31" s="196">
        <f t="shared" ref="AX31" si="12">SUM(AX24:AX30)</f>
        <v>3400</v>
      </c>
      <c r="AY31" s="199"/>
    </row>
    <row r="32" spans="2:53" s="12" customFormat="1" ht="33" customHeight="1" x14ac:dyDescent="0.2">
      <c r="B32" s="406" t="s">
        <v>56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63"/>
      <c r="O32" s="64"/>
      <c r="P32" s="404">
        <f>SUM(P24:R30)</f>
        <v>0</v>
      </c>
      <c r="Q32" s="404"/>
      <c r="R32" s="404"/>
      <c r="S32" s="65"/>
      <c r="T32" s="420">
        <f>+T31+U31+V31</f>
        <v>0</v>
      </c>
      <c r="U32" s="420"/>
      <c r="V32" s="322"/>
      <c r="W32" s="66"/>
      <c r="Y32" s="67"/>
      <c r="AC32" s="200"/>
      <c r="AD32" s="426" t="s">
        <v>55</v>
      </c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201"/>
      <c r="AQ32" s="202"/>
      <c r="AR32" s="342">
        <f>SUM(AR24:AT30)</f>
        <v>5100000</v>
      </c>
      <c r="AS32" s="342"/>
      <c r="AT32" s="342"/>
      <c r="AU32" s="203"/>
      <c r="AV32" s="419">
        <f>+AV31+AW31+AX31</f>
        <v>18000</v>
      </c>
      <c r="AW32" s="419"/>
      <c r="AX32" s="291"/>
      <c r="AY32" s="204"/>
      <c r="BA32" s="13"/>
    </row>
    <row r="33" spans="1:52" ht="4.5" customHeight="1" x14ac:dyDescent="0.2">
      <c r="O33" s="6"/>
      <c r="Q33" s="6"/>
      <c r="R33" s="68"/>
      <c r="S33" s="69"/>
      <c r="U33" s="68"/>
      <c r="V33" s="68"/>
      <c r="W33" s="68"/>
      <c r="AC33" s="128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130"/>
      <c r="AO33" s="130"/>
      <c r="AP33" s="129"/>
      <c r="AQ33" s="129"/>
      <c r="AR33" s="129"/>
      <c r="AS33" s="129"/>
      <c r="AT33" s="205"/>
      <c r="AU33" s="205"/>
      <c r="AV33" s="129"/>
      <c r="AW33" s="205"/>
      <c r="AX33" s="205"/>
      <c r="AY33" s="206"/>
    </row>
    <row r="34" spans="1:52" ht="36" customHeight="1" x14ac:dyDescent="0.2">
      <c r="B34" s="334" t="s">
        <v>20</v>
      </c>
      <c r="C34" s="334"/>
      <c r="D34" s="334"/>
      <c r="E34" s="14"/>
      <c r="F34" s="405" t="s">
        <v>12</v>
      </c>
      <c r="G34" s="405"/>
      <c r="H34" s="405"/>
      <c r="I34" s="28"/>
      <c r="J34" s="28"/>
      <c r="K34" s="70" t="s">
        <v>30</v>
      </c>
      <c r="L34" s="70"/>
      <c r="M34" s="70"/>
      <c r="N34" s="50"/>
      <c r="O34" s="6"/>
      <c r="P34" s="392" t="s">
        <v>12</v>
      </c>
      <c r="Q34" s="392"/>
      <c r="R34" s="392"/>
      <c r="S34" s="69"/>
      <c r="T34" s="304"/>
      <c r="U34" s="305" t="s">
        <v>15</v>
      </c>
      <c r="V34" s="51"/>
      <c r="W34" s="71"/>
      <c r="Y34" s="22" t="s">
        <v>31</v>
      </c>
      <c r="AC34" s="128"/>
      <c r="AD34" s="335" t="s">
        <v>70</v>
      </c>
      <c r="AE34" s="335"/>
      <c r="AF34" s="335"/>
      <c r="AG34" s="129"/>
      <c r="AH34" s="343" t="s">
        <v>12</v>
      </c>
      <c r="AI34" s="343"/>
      <c r="AJ34" s="343"/>
      <c r="AK34" s="284"/>
      <c r="AL34" s="284"/>
      <c r="AM34" s="172" t="s">
        <v>30</v>
      </c>
      <c r="AN34" s="170"/>
      <c r="AO34" s="170"/>
      <c r="AP34" s="207"/>
      <c r="AQ34" s="129"/>
      <c r="AR34" s="335" t="s">
        <v>12</v>
      </c>
      <c r="AS34" s="335"/>
      <c r="AT34" s="335"/>
      <c r="AU34" s="205"/>
      <c r="AV34" s="208"/>
      <c r="AW34" s="298" t="s">
        <v>15</v>
      </c>
      <c r="AX34" s="208"/>
      <c r="AY34" s="209"/>
    </row>
    <row r="35" spans="1:52" s="14" customFormat="1" ht="12.75" customHeight="1" x14ac:dyDescent="0.2">
      <c r="B35" s="417" t="s">
        <v>25</v>
      </c>
      <c r="C35" s="417"/>
      <c r="D35" s="417"/>
      <c r="E35" s="3"/>
      <c r="F35" s="385"/>
      <c r="G35" s="385"/>
      <c r="H35" s="385"/>
      <c r="I35" s="6"/>
      <c r="J35" s="6"/>
      <c r="K35" s="324"/>
      <c r="L35" s="72"/>
      <c r="M35" s="72"/>
      <c r="N35" s="50"/>
      <c r="O35" s="6"/>
      <c r="P35" s="402">
        <f>IF(N16="Auswahl treffen..",0,IF($N$16="in Bruchzahl     (z.B. 1/1, 1/4)",F35*$T$19,IF(N16="in Prozent         (z.B. 50%, 33.33%)",F35*$V$19/100,0)))</f>
        <v>0</v>
      </c>
      <c r="Q35" s="402"/>
      <c r="R35" s="402"/>
      <c r="S35" s="69"/>
      <c r="V35" s="69"/>
      <c r="W35" s="68"/>
      <c r="Y35" s="73" t="s">
        <v>33</v>
      </c>
      <c r="AC35" s="128"/>
      <c r="AD35" s="344" t="s">
        <v>45</v>
      </c>
      <c r="AE35" s="344"/>
      <c r="AF35" s="344"/>
      <c r="AG35" s="210"/>
      <c r="AH35" s="358">
        <v>900000</v>
      </c>
      <c r="AI35" s="358"/>
      <c r="AJ35" s="358"/>
      <c r="AK35" s="129"/>
      <c r="AL35" s="129"/>
      <c r="AM35" s="211"/>
      <c r="AN35" s="130"/>
      <c r="AO35" s="130"/>
      <c r="AP35" s="207"/>
      <c r="AQ35" s="129"/>
      <c r="AR35" s="427">
        <f>IF(AP16="Auswahl treffen..",0,IF($AP$16="in Bruchzahl     (z.B. 1/1, 1/4)",AH35*$AV$19,IF(AP16="in Prozent         (z.B. 50%, 33.33%)",AH35*$AX$19/100,0)))</f>
        <v>450000</v>
      </c>
      <c r="AS35" s="427"/>
      <c r="AT35" s="427"/>
      <c r="AU35" s="205"/>
      <c r="AV35" s="205"/>
      <c r="AW35" s="129"/>
      <c r="AX35" s="205"/>
      <c r="AY35" s="206"/>
    </row>
    <row r="36" spans="1:52" ht="12.95" customHeight="1" x14ac:dyDescent="0.2">
      <c r="A36" s="15"/>
      <c r="B36" s="113" t="s">
        <v>23</v>
      </c>
      <c r="C36" s="113"/>
      <c r="D36" s="113"/>
      <c r="E36" s="3"/>
      <c r="F36" s="401"/>
      <c r="G36" s="401"/>
      <c r="H36" s="401"/>
      <c r="I36" s="6"/>
      <c r="J36" s="6"/>
      <c r="K36" s="301"/>
      <c r="L36" s="74"/>
      <c r="M36" s="74"/>
      <c r="N36" s="2"/>
      <c r="O36" s="2"/>
      <c r="P36" s="20"/>
      <c r="Q36" s="20"/>
      <c r="R36" s="20"/>
      <c r="S36" s="75"/>
      <c r="V36" s="7"/>
      <c r="Y36" s="22" t="s">
        <v>32</v>
      </c>
      <c r="AC36" s="212"/>
      <c r="AD36" s="213" t="s">
        <v>23</v>
      </c>
      <c r="AE36" s="213"/>
      <c r="AF36" s="213"/>
      <c r="AG36" s="210"/>
      <c r="AH36" s="418"/>
      <c r="AI36" s="418"/>
      <c r="AJ36" s="418"/>
      <c r="AK36" s="129"/>
      <c r="AL36" s="129"/>
      <c r="AM36" s="214">
        <v>16000</v>
      </c>
      <c r="AN36" s="215"/>
      <c r="AO36" s="215"/>
      <c r="AP36" s="149"/>
      <c r="AQ36" s="149"/>
      <c r="AR36" s="129"/>
      <c r="AS36" s="129"/>
      <c r="AT36" s="129"/>
      <c r="AU36" s="216"/>
      <c r="AV36" s="217"/>
      <c r="AW36" s="129"/>
      <c r="AX36" s="217"/>
      <c r="AY36" s="131"/>
      <c r="AZ36" s="15"/>
    </row>
    <row r="37" spans="1:52" ht="12.95" customHeight="1" x14ac:dyDescent="0.2">
      <c r="A37" s="16"/>
      <c r="B37" s="380" t="s">
        <v>53</v>
      </c>
      <c r="C37" s="380"/>
      <c r="D37" s="266" t="s">
        <v>33</v>
      </c>
      <c r="E37" s="122"/>
      <c r="F37" s="20"/>
      <c r="G37" s="325"/>
      <c r="H37" s="325"/>
      <c r="I37" s="6"/>
      <c r="J37" s="6"/>
      <c r="K37" s="302">
        <f>IF(D37=Y35,-K36*0.1,IF(D37=Y36,-K36*0.2,IF(D37=Y34,"",0)))</f>
        <v>0</v>
      </c>
      <c r="L37" s="76">
        <f>SUM(K36:K37)</f>
        <v>0</v>
      </c>
      <c r="M37" s="77"/>
      <c r="N37" s="2"/>
      <c r="O37" s="2"/>
      <c r="P37" s="8"/>
      <c r="Q37" s="8"/>
      <c r="R37" s="8"/>
      <c r="S37" s="7"/>
      <c r="U37" s="53">
        <f>IF($N$16="Auswahl..",0,IF($N$16="in Bruchzahl     (z.B. 1/1, 1/4)",L37*$T$19,IF($N$16="in Prozent         (z.B. 50%, 33.33%)",L37*$V$19/100,0)))</f>
        <v>0</v>
      </c>
      <c r="V37" s="78"/>
      <c r="X37" s="285"/>
      <c r="Y37" s="22" t="s">
        <v>24</v>
      </c>
      <c r="Z37" s="79"/>
      <c r="AC37" s="218"/>
      <c r="AD37" s="344" t="s">
        <v>53</v>
      </c>
      <c r="AE37" s="344"/>
      <c r="AF37" s="219" t="s">
        <v>33</v>
      </c>
      <c r="AG37" s="219"/>
      <c r="AH37" s="345"/>
      <c r="AI37" s="345"/>
      <c r="AJ37" s="345"/>
      <c r="AK37" s="129"/>
      <c r="AL37" s="129"/>
      <c r="AM37" s="220">
        <f>IF(AF37=Y35,-AM36*0.1,IF(AF37=Y36,-AM36*0.2,IF(AF37=Y34,"",0)))</f>
        <v>-1600</v>
      </c>
      <c r="AN37" s="220">
        <f>SUM(AM36:AM37)</f>
        <v>14400</v>
      </c>
      <c r="AO37" s="221"/>
      <c r="AP37" s="149"/>
      <c r="AQ37" s="149"/>
      <c r="AR37" s="222"/>
      <c r="AS37" s="222"/>
      <c r="AT37" s="222"/>
      <c r="AU37" s="217"/>
      <c r="AV37" s="223"/>
      <c r="AW37" s="183">
        <f>IF($AP$16="Auswahl..",0,IF($AP$16="in Bruchzahl     (z.B. 1/1, 1/4)",AN37*$AV$19,IF($AP$16="in Prozent         (z.B. 50%, 33.33%)",AN37*$AX$19/100,0)))</f>
        <v>7200</v>
      </c>
      <c r="AX37" s="223"/>
      <c r="AY37" s="131"/>
      <c r="AZ37" s="16"/>
    </row>
    <row r="38" spans="1:52" s="6" customFormat="1" ht="6" customHeight="1" x14ac:dyDescent="0.2">
      <c r="A38" s="17"/>
      <c r="B38" s="2"/>
      <c r="C38" s="2"/>
      <c r="D38" s="2"/>
      <c r="E38" s="2"/>
      <c r="F38" s="2"/>
      <c r="G38" s="2"/>
      <c r="H38" s="2"/>
      <c r="I38" s="2"/>
      <c r="J38" s="2"/>
      <c r="K38" s="77"/>
      <c r="L38" s="77"/>
      <c r="M38" s="77"/>
      <c r="N38" s="2"/>
      <c r="O38" s="2"/>
      <c r="P38" s="5"/>
      <c r="Q38" s="5"/>
      <c r="R38" s="5"/>
      <c r="S38" s="7"/>
      <c r="U38" s="78"/>
      <c r="V38" s="78"/>
      <c r="AC38" s="218"/>
      <c r="AD38" s="149"/>
      <c r="AE38" s="149"/>
      <c r="AF38" s="149"/>
      <c r="AG38" s="210"/>
      <c r="AH38" s="224"/>
      <c r="AI38" s="224"/>
      <c r="AJ38" s="224"/>
      <c r="AK38" s="129"/>
      <c r="AL38" s="129"/>
      <c r="AM38" s="221"/>
      <c r="AN38" s="221"/>
      <c r="AO38" s="221"/>
      <c r="AP38" s="149"/>
      <c r="AQ38" s="149"/>
      <c r="AR38" s="225"/>
      <c r="AS38" s="225"/>
      <c r="AT38" s="225"/>
      <c r="AU38" s="217"/>
      <c r="AV38" s="223"/>
      <c r="AW38" s="223"/>
      <c r="AX38" s="223"/>
      <c r="AY38" s="131"/>
      <c r="AZ38" s="17"/>
    </row>
    <row r="39" spans="1:52" s="6" customFormat="1" ht="12.75" customHeight="1" x14ac:dyDescent="0.2">
      <c r="A39" s="17"/>
      <c r="B39" s="417" t="s">
        <v>25</v>
      </c>
      <c r="C39" s="417"/>
      <c r="D39" s="417"/>
      <c r="E39" s="3"/>
      <c r="F39" s="385"/>
      <c r="G39" s="385"/>
      <c r="H39" s="385"/>
      <c r="K39" s="324"/>
      <c r="L39" s="77"/>
      <c r="M39" s="77"/>
      <c r="N39" s="2"/>
      <c r="O39" s="2"/>
      <c r="P39" s="402">
        <f>IF(N16="Auswahl treffen..",0,IF($N$16="in Bruchzahl     (z.B. 1/1, 1/4)",F39*$T$19,IF(N16="in Prozent         (z.B. 50%, 33.33%)",F39*$V$19/100,0)))</f>
        <v>0</v>
      </c>
      <c r="Q39" s="402"/>
      <c r="R39" s="402"/>
      <c r="S39" s="7"/>
      <c r="U39" s="78"/>
      <c r="V39" s="78"/>
      <c r="AC39" s="218"/>
      <c r="AD39" s="344" t="s">
        <v>25</v>
      </c>
      <c r="AE39" s="344"/>
      <c r="AF39" s="344"/>
      <c r="AG39" s="210"/>
      <c r="AH39" s="358"/>
      <c r="AI39" s="358"/>
      <c r="AJ39" s="358"/>
      <c r="AK39" s="129"/>
      <c r="AL39" s="129"/>
      <c r="AM39" s="211"/>
      <c r="AN39" s="221"/>
      <c r="AO39" s="221"/>
      <c r="AP39" s="149"/>
      <c r="AQ39" s="149"/>
      <c r="AR39" s="427">
        <f>IF(AP16="Auswahl treffen..",0,IF($AP$16="in Bruchzahl     (z.B. 1/1, 1/4)",AH39*$AV$19,IF(AP16="in Prozent         (z.B. 50%, 33.33%)",AH39*$AX$19/100,0)))</f>
        <v>0</v>
      </c>
      <c r="AS39" s="427"/>
      <c r="AT39" s="427"/>
      <c r="AU39" s="217"/>
      <c r="AV39" s="223"/>
      <c r="AW39" s="223"/>
      <c r="AX39" s="223"/>
      <c r="AY39" s="131"/>
      <c r="AZ39" s="17"/>
    </row>
    <row r="40" spans="1:52" ht="12.95" customHeight="1" x14ac:dyDescent="0.2">
      <c r="A40" s="18"/>
      <c r="B40" s="113" t="s">
        <v>23</v>
      </c>
      <c r="C40" s="113"/>
      <c r="D40" s="113"/>
      <c r="E40" s="3"/>
      <c r="F40" s="401"/>
      <c r="G40" s="401"/>
      <c r="H40" s="401"/>
      <c r="I40" s="6"/>
      <c r="J40" s="6"/>
      <c r="K40" s="301"/>
      <c r="L40" s="74"/>
      <c r="M40" s="74"/>
      <c r="N40" s="2"/>
      <c r="O40" s="2"/>
      <c r="P40" s="20"/>
      <c r="Q40" s="20"/>
      <c r="R40" s="20"/>
      <c r="S40" s="7"/>
      <c r="U40" s="7"/>
      <c r="V40" s="7"/>
      <c r="AC40" s="212"/>
      <c r="AD40" s="213" t="s">
        <v>23</v>
      </c>
      <c r="AE40" s="213"/>
      <c r="AF40" s="213"/>
      <c r="AG40" s="210"/>
      <c r="AH40" s="418"/>
      <c r="AI40" s="418"/>
      <c r="AJ40" s="418"/>
      <c r="AK40" s="129"/>
      <c r="AL40" s="129"/>
      <c r="AM40" s="214"/>
      <c r="AN40" s="215"/>
      <c r="AO40" s="215"/>
      <c r="AP40" s="149"/>
      <c r="AQ40" s="149"/>
      <c r="AR40" s="129"/>
      <c r="AS40" s="129"/>
      <c r="AT40" s="129"/>
      <c r="AU40" s="217"/>
      <c r="AV40" s="217"/>
      <c r="AW40" s="217"/>
      <c r="AX40" s="217"/>
      <c r="AY40" s="131"/>
      <c r="AZ40" s="18"/>
    </row>
    <row r="41" spans="1:52" ht="12.95" customHeight="1" x14ac:dyDescent="0.2">
      <c r="A41" s="16"/>
      <c r="B41" s="380" t="s">
        <v>53</v>
      </c>
      <c r="C41" s="380"/>
      <c r="D41" s="266" t="s">
        <v>33</v>
      </c>
      <c r="E41" s="122"/>
      <c r="F41" s="20"/>
      <c r="G41" s="325"/>
      <c r="H41" s="325"/>
      <c r="I41" s="6"/>
      <c r="J41" s="6"/>
      <c r="K41" s="302">
        <f>IF(D41=Y35,-K40*0.1,IF(D41=Y36,-K40*0.2,IF(D41=Y34,"",0)))</f>
        <v>0</v>
      </c>
      <c r="L41" s="76">
        <f>SUM(K40:K41)</f>
        <v>0</v>
      </c>
      <c r="M41" s="77"/>
      <c r="N41" s="2"/>
      <c r="O41" s="2"/>
      <c r="P41" s="8"/>
      <c r="Q41" s="8"/>
      <c r="R41" s="8"/>
      <c r="S41" s="7"/>
      <c r="U41" s="53">
        <f>IF($N$16="Auswahl..",0,IF($N$16="in Bruchzahl     (z.B. 1/1, 1/4)",L41*$T$19,IF($N$16="in Prozent         (z.B. 50%, 33.33%)",L41*$V$19/100,0)))</f>
        <v>0</v>
      </c>
      <c r="V41" s="78"/>
      <c r="Z41" s="79"/>
      <c r="AC41" s="218"/>
      <c r="AD41" s="344" t="s">
        <v>53</v>
      </c>
      <c r="AE41" s="344"/>
      <c r="AF41" s="219" t="s">
        <v>31</v>
      </c>
      <c r="AG41" s="300"/>
      <c r="AH41" s="345"/>
      <c r="AI41" s="345"/>
      <c r="AJ41" s="345"/>
      <c r="AK41" s="129"/>
      <c r="AL41" s="129"/>
      <c r="AM41" s="220">
        <f>IF(AF41=Y39,-AM40*0.1,IF(AF41=Y40,-AM40*0.2,IF(AF41=Y38,"",0)))</f>
        <v>0</v>
      </c>
      <c r="AN41" s="220">
        <f>SUM(AM40:AM41)</f>
        <v>0</v>
      </c>
      <c r="AO41" s="221"/>
      <c r="AP41" s="149"/>
      <c r="AQ41" s="149"/>
      <c r="AR41" s="222"/>
      <c r="AS41" s="222"/>
      <c r="AT41" s="222"/>
      <c r="AU41" s="217"/>
      <c r="AV41" s="223"/>
      <c r="AW41" s="183">
        <f>IF($AP$16="Auswahl..",0,IF($AP$16="in Bruchzahl     (z.B. 1/1, 1/4)",AN41*$AV$19,IF($AP$16="in Prozent         (z.B. 50%, 33.33%)",AN41*$AX$19/100,0)))</f>
        <v>0</v>
      </c>
      <c r="AX41" s="223"/>
      <c r="AY41" s="131"/>
      <c r="AZ41" s="16"/>
    </row>
    <row r="42" spans="1:52" s="6" customFormat="1" ht="6" customHeight="1" x14ac:dyDescent="0.2">
      <c r="A42" s="17"/>
      <c r="B42" s="2"/>
      <c r="C42" s="2"/>
      <c r="D42" s="2"/>
      <c r="E42" s="3"/>
      <c r="F42" s="4"/>
      <c r="G42" s="4"/>
      <c r="H42" s="4"/>
      <c r="K42" s="77"/>
      <c r="L42" s="77"/>
      <c r="M42" s="77"/>
      <c r="N42" s="2"/>
      <c r="O42" s="2"/>
      <c r="P42" s="5"/>
      <c r="Q42" s="5"/>
      <c r="R42" s="5"/>
      <c r="S42" s="7"/>
      <c r="U42" s="78"/>
      <c r="V42" s="78"/>
      <c r="Y42" s="80"/>
      <c r="AC42" s="218"/>
      <c r="AD42" s="149"/>
      <c r="AE42" s="149"/>
      <c r="AF42" s="149"/>
      <c r="AG42" s="210"/>
      <c r="AH42" s="224"/>
      <c r="AI42" s="224"/>
      <c r="AJ42" s="224"/>
      <c r="AK42" s="129"/>
      <c r="AL42" s="129"/>
      <c r="AM42" s="221"/>
      <c r="AN42" s="221"/>
      <c r="AO42" s="221"/>
      <c r="AP42" s="149"/>
      <c r="AQ42" s="149"/>
      <c r="AR42" s="225"/>
      <c r="AS42" s="225"/>
      <c r="AT42" s="225"/>
      <c r="AU42" s="217"/>
      <c r="AV42" s="223"/>
      <c r="AW42" s="223"/>
      <c r="AX42" s="223"/>
      <c r="AY42" s="131"/>
      <c r="AZ42" s="17"/>
    </row>
    <row r="43" spans="1:52" s="6" customFormat="1" ht="12.75" customHeight="1" x14ac:dyDescent="0.2">
      <c r="A43" s="17"/>
      <c r="B43" s="417" t="s">
        <v>25</v>
      </c>
      <c r="C43" s="417"/>
      <c r="D43" s="417"/>
      <c r="E43" s="3"/>
      <c r="F43" s="385"/>
      <c r="G43" s="385"/>
      <c r="H43" s="385"/>
      <c r="K43" s="324"/>
      <c r="L43" s="77"/>
      <c r="M43" s="77"/>
      <c r="N43" s="2"/>
      <c r="O43" s="2"/>
      <c r="P43" s="402">
        <f>IF(N16="Auswahl treffen..",0,IF($N$16="in Bruchzahl     (z.B. 1/1, 1/4)",F43*$T$19,IF($N$16="in Prozent         (z.B. 50%, 33.33%)",F43*$V$19/100,0)))</f>
        <v>0</v>
      </c>
      <c r="Q43" s="402"/>
      <c r="R43" s="402"/>
      <c r="S43" s="7"/>
      <c r="U43" s="78"/>
      <c r="V43" s="78"/>
      <c r="Y43" s="80"/>
      <c r="AC43" s="218"/>
      <c r="AD43" s="344" t="s">
        <v>25</v>
      </c>
      <c r="AE43" s="344"/>
      <c r="AF43" s="344"/>
      <c r="AG43" s="210"/>
      <c r="AH43" s="358"/>
      <c r="AI43" s="358"/>
      <c r="AJ43" s="358"/>
      <c r="AK43" s="129"/>
      <c r="AL43" s="129"/>
      <c r="AM43" s="211"/>
      <c r="AN43" s="221"/>
      <c r="AO43" s="221"/>
      <c r="AP43" s="149"/>
      <c r="AQ43" s="149"/>
      <c r="AR43" s="427">
        <f>IF(AP16="Auswahl treffen..",0,IF($AP$16="in Bruchzahl     (z.B. 1/1, 1/4)",AH43*$AV$19,IF($AP$16="in Prozent         (z.B. 50%, 33.33%)",AH43*$AX$19/100,0)))</f>
        <v>0</v>
      </c>
      <c r="AS43" s="427"/>
      <c r="AT43" s="427"/>
      <c r="AU43" s="217"/>
      <c r="AV43" s="223"/>
      <c r="AW43" s="223"/>
      <c r="AX43" s="223"/>
      <c r="AY43" s="131"/>
      <c r="AZ43" s="17"/>
    </row>
    <row r="44" spans="1:52" ht="12.95" customHeight="1" x14ac:dyDescent="0.2">
      <c r="A44" s="18"/>
      <c r="B44" s="113" t="s">
        <v>23</v>
      </c>
      <c r="C44" s="113"/>
      <c r="D44" s="113"/>
      <c r="E44" s="3"/>
      <c r="F44" s="401"/>
      <c r="G44" s="401"/>
      <c r="H44" s="401"/>
      <c r="I44" s="6"/>
      <c r="J44" s="6"/>
      <c r="K44" s="301"/>
      <c r="L44" s="74"/>
      <c r="M44" s="74"/>
      <c r="N44" s="2"/>
      <c r="O44" s="2"/>
      <c r="P44" s="20"/>
      <c r="Q44" s="20"/>
      <c r="R44" s="20"/>
      <c r="S44" s="7"/>
      <c r="U44" s="7"/>
      <c r="V44" s="7"/>
      <c r="AC44" s="212"/>
      <c r="AD44" s="213" t="s">
        <v>23</v>
      </c>
      <c r="AE44" s="213"/>
      <c r="AF44" s="213"/>
      <c r="AG44" s="210"/>
      <c r="AH44" s="418"/>
      <c r="AI44" s="418"/>
      <c r="AJ44" s="418"/>
      <c r="AK44" s="129"/>
      <c r="AL44" s="129"/>
      <c r="AM44" s="214"/>
      <c r="AN44" s="215"/>
      <c r="AO44" s="215"/>
      <c r="AP44" s="149"/>
      <c r="AQ44" s="149"/>
      <c r="AR44" s="129"/>
      <c r="AS44" s="129"/>
      <c r="AT44" s="129"/>
      <c r="AU44" s="217"/>
      <c r="AV44" s="217"/>
      <c r="AW44" s="217"/>
      <c r="AX44" s="217"/>
      <c r="AY44" s="131"/>
      <c r="AZ44" s="18"/>
    </row>
    <row r="45" spans="1:52" ht="12.95" customHeight="1" x14ac:dyDescent="0.2">
      <c r="A45" s="16"/>
      <c r="B45" s="381" t="s">
        <v>53</v>
      </c>
      <c r="C45" s="381"/>
      <c r="D45" s="294" t="s">
        <v>33</v>
      </c>
      <c r="E45" s="295"/>
      <c r="F45" s="20"/>
      <c r="G45" s="325"/>
      <c r="H45" s="325"/>
      <c r="I45" s="6"/>
      <c r="J45" s="6"/>
      <c r="K45" s="303">
        <f>IF(D45=Y35,-K44*0.1,IF(D45=Y36,-K44*0.2,IF(D45=Y34,"",0)))</f>
        <v>0</v>
      </c>
      <c r="L45" s="296">
        <f>SUM(K44:K45)</f>
        <v>0</v>
      </c>
      <c r="M45" s="77"/>
      <c r="N45" s="2"/>
      <c r="O45" s="2"/>
      <c r="P45" s="384"/>
      <c r="Q45" s="384"/>
      <c r="R45" s="384"/>
      <c r="S45" s="7"/>
      <c r="U45" s="297">
        <f>IF($N$16="Auswahl..",0,IF($N$16="in Bruchzahl     (z.B. 1/1, 1/4)",L45*$T$19,IF($N$16="in Prozent         (z.B. 50%, 33.33%)",L45*$V$19/100,0)))</f>
        <v>0</v>
      </c>
      <c r="V45" s="78"/>
      <c r="Y45" s="79"/>
      <c r="Z45" s="79"/>
      <c r="AC45" s="218"/>
      <c r="AD45" s="344" t="s">
        <v>53</v>
      </c>
      <c r="AE45" s="344"/>
      <c r="AF45" s="219" t="s">
        <v>31</v>
      </c>
      <c r="AG45" s="219"/>
      <c r="AH45" s="345"/>
      <c r="AI45" s="345"/>
      <c r="AJ45" s="345"/>
      <c r="AK45" s="129"/>
      <c r="AL45" s="129"/>
      <c r="AM45" s="220">
        <f>IF(AF45=Y43,-AM44*0.1,IF(AF45=Y44,-AM44*0.2,IF(AF45=Y42,"",0)))</f>
        <v>0</v>
      </c>
      <c r="AN45" s="220">
        <f>SUM(AM44:AM45)</f>
        <v>0</v>
      </c>
      <c r="AO45" s="221"/>
      <c r="AP45" s="149"/>
      <c r="AQ45" s="149"/>
      <c r="AR45" s="222"/>
      <c r="AS45" s="222"/>
      <c r="AT45" s="222"/>
      <c r="AU45" s="217"/>
      <c r="AV45" s="223"/>
      <c r="AW45" s="183">
        <f>IF($AP$16="Auswahl..",0,IF($AP$16="in Bruchzahl     (z.B. 1/1, 1/4)",AN45*$AV$19,IF($AP$16="in Prozent         (z.B. 50%, 33.33%)",AN45*$AX$19/100,0)))</f>
        <v>0</v>
      </c>
      <c r="AX45" s="223"/>
      <c r="AY45" s="131"/>
      <c r="AZ45" s="16"/>
    </row>
    <row r="46" spans="1:52" s="11" customFormat="1" ht="11.45" customHeight="1" x14ac:dyDescent="0.15">
      <c r="F46" s="383"/>
      <c r="G46" s="383"/>
      <c r="H46" s="383"/>
      <c r="I46" s="57"/>
      <c r="J46" s="57"/>
      <c r="K46" s="293"/>
      <c r="L46" s="306"/>
      <c r="M46" s="81"/>
      <c r="N46" s="82"/>
      <c r="O46" s="82"/>
      <c r="P46" s="61"/>
      <c r="Q46" s="61"/>
      <c r="R46" s="61"/>
      <c r="S46" s="83"/>
      <c r="V46" s="83"/>
      <c r="W46" s="84"/>
      <c r="Y46" s="62"/>
      <c r="AC46" s="193"/>
      <c r="AD46" s="194"/>
      <c r="AE46" s="194"/>
      <c r="AF46" s="194"/>
      <c r="AG46" s="194"/>
      <c r="AH46" s="346"/>
      <c r="AI46" s="346"/>
      <c r="AJ46" s="346"/>
      <c r="AK46" s="195"/>
      <c r="AL46" s="195"/>
      <c r="AM46" s="226"/>
      <c r="AN46" s="226"/>
      <c r="AO46" s="227"/>
      <c r="AP46" s="228"/>
      <c r="AQ46" s="228"/>
      <c r="AR46" s="229"/>
      <c r="AS46" s="229"/>
      <c r="AT46" s="229"/>
      <c r="AU46" s="230"/>
      <c r="AV46" s="230"/>
      <c r="AW46" s="194"/>
      <c r="AX46" s="230"/>
      <c r="AY46" s="231"/>
    </row>
    <row r="47" spans="1:52" s="12" customFormat="1" x14ac:dyDescent="0.2">
      <c r="B47" s="292" t="s">
        <v>69</v>
      </c>
      <c r="C47" s="292"/>
      <c r="D47" s="292"/>
      <c r="E47" s="292"/>
      <c r="F47" s="292"/>
      <c r="G47" s="292"/>
      <c r="H47" s="292"/>
      <c r="I47" s="292"/>
      <c r="J47" s="292"/>
      <c r="K47" s="292"/>
      <c r="L47" s="112"/>
      <c r="M47" s="112"/>
      <c r="N47" s="102"/>
      <c r="O47" s="72"/>
      <c r="P47" s="409">
        <f>+P35+P39+P43</f>
        <v>0</v>
      </c>
      <c r="Q47" s="409"/>
      <c r="R47" s="409"/>
      <c r="S47" s="86"/>
      <c r="U47" s="87">
        <f>U37+U41+U45</f>
        <v>0</v>
      </c>
      <c r="V47" s="88"/>
      <c r="Y47" s="67"/>
      <c r="AC47" s="200"/>
      <c r="AD47" s="327" t="s">
        <v>69</v>
      </c>
      <c r="AE47" s="327"/>
      <c r="AF47" s="327"/>
      <c r="AG47" s="327"/>
      <c r="AH47" s="327"/>
      <c r="AI47" s="327"/>
      <c r="AJ47" s="327"/>
      <c r="AK47" s="327"/>
      <c r="AL47" s="327"/>
      <c r="AM47" s="327"/>
      <c r="AN47" s="161"/>
      <c r="AO47" s="161"/>
      <c r="AP47" s="130"/>
      <c r="AQ47" s="130"/>
      <c r="AR47" s="347">
        <f>+AR35+AR39+AR43</f>
        <v>450000</v>
      </c>
      <c r="AS47" s="347"/>
      <c r="AT47" s="347"/>
      <c r="AU47" s="232"/>
      <c r="AV47" s="234"/>
      <c r="AW47" s="233">
        <f>AW37+AW41+AW45</f>
        <v>7200</v>
      </c>
      <c r="AX47" s="234"/>
      <c r="AY47" s="235"/>
    </row>
    <row r="48" spans="1:52" ht="4.5" customHeight="1" x14ac:dyDescent="0.2">
      <c r="O48" s="6"/>
      <c r="Q48" s="6"/>
      <c r="R48" s="68"/>
      <c r="S48" s="69"/>
      <c r="V48" s="69"/>
      <c r="W48" s="68"/>
      <c r="AC48" s="128"/>
      <c r="AD48" s="129"/>
      <c r="AE48" s="129"/>
      <c r="AF48" s="129"/>
      <c r="AG48" s="129"/>
      <c r="AH48" s="129"/>
      <c r="AI48" s="129"/>
      <c r="AJ48" s="129"/>
      <c r="AK48" s="129"/>
      <c r="AL48" s="129"/>
      <c r="AM48" s="130"/>
      <c r="AN48" s="130"/>
      <c r="AO48" s="130"/>
      <c r="AP48" s="129"/>
      <c r="AQ48" s="129"/>
      <c r="AR48" s="129"/>
      <c r="AS48" s="129"/>
      <c r="AT48" s="205"/>
      <c r="AU48" s="205"/>
      <c r="AV48" s="205"/>
      <c r="AW48" s="129"/>
      <c r="AX48" s="205"/>
      <c r="AY48" s="206"/>
    </row>
    <row r="49" spans="2:51" x14ac:dyDescent="0.2">
      <c r="B49" s="89" t="s">
        <v>17</v>
      </c>
      <c r="C49" s="14"/>
      <c r="D49" s="14"/>
      <c r="E49" s="14"/>
      <c r="F49" s="400" t="s">
        <v>13</v>
      </c>
      <c r="G49" s="400"/>
      <c r="H49" s="400"/>
      <c r="L49" s="12" t="s">
        <v>14</v>
      </c>
      <c r="N49" s="50"/>
      <c r="O49" s="6"/>
      <c r="P49" s="398" t="s">
        <v>13</v>
      </c>
      <c r="Q49" s="398"/>
      <c r="R49" s="398"/>
      <c r="S49" s="69"/>
      <c r="U49" s="299" t="s">
        <v>14</v>
      </c>
      <c r="V49" s="90"/>
      <c r="W49" s="71"/>
      <c r="AC49" s="128"/>
      <c r="AD49" s="236" t="s">
        <v>17</v>
      </c>
      <c r="AE49" s="129"/>
      <c r="AF49" s="129"/>
      <c r="AG49" s="129"/>
      <c r="AH49" s="348" t="s">
        <v>13</v>
      </c>
      <c r="AI49" s="348"/>
      <c r="AJ49" s="348"/>
      <c r="AK49" s="129"/>
      <c r="AL49" s="129"/>
      <c r="AM49" s="130"/>
      <c r="AN49" s="130" t="s">
        <v>14</v>
      </c>
      <c r="AO49" s="130"/>
      <c r="AP49" s="207"/>
      <c r="AQ49" s="129"/>
      <c r="AR49" s="349" t="s">
        <v>13</v>
      </c>
      <c r="AS49" s="349"/>
      <c r="AT49" s="349"/>
      <c r="AU49" s="205"/>
      <c r="AV49" s="208"/>
      <c r="AW49" s="298" t="s">
        <v>14</v>
      </c>
      <c r="AX49" s="208"/>
      <c r="AY49" s="209"/>
    </row>
    <row r="50" spans="2:51" s="14" customFormat="1" ht="3" customHeight="1" x14ac:dyDescent="0.2">
      <c r="B50" s="89"/>
      <c r="F50" s="91"/>
      <c r="G50" s="91"/>
      <c r="H50" s="91"/>
      <c r="I50" s="6"/>
      <c r="J50" s="6"/>
      <c r="L50" s="92"/>
      <c r="M50" s="72"/>
      <c r="N50" s="50"/>
      <c r="O50" s="6"/>
      <c r="P50" s="93"/>
      <c r="Q50" s="6"/>
      <c r="R50" s="7"/>
      <c r="S50" s="7"/>
      <c r="U50" s="6"/>
      <c r="V50" s="69"/>
      <c r="W50" s="68"/>
      <c r="Y50" s="73"/>
      <c r="AC50" s="128"/>
      <c r="AD50" s="236"/>
      <c r="AE50" s="129"/>
      <c r="AF50" s="129"/>
      <c r="AG50" s="129"/>
      <c r="AH50" s="237"/>
      <c r="AI50" s="237"/>
      <c r="AJ50" s="237"/>
      <c r="AK50" s="129"/>
      <c r="AL50" s="129"/>
      <c r="AM50" s="130"/>
      <c r="AN50" s="130"/>
      <c r="AO50" s="130"/>
      <c r="AP50" s="207"/>
      <c r="AQ50" s="129"/>
      <c r="AR50" s="238"/>
      <c r="AS50" s="129"/>
      <c r="AT50" s="217"/>
      <c r="AU50" s="217"/>
      <c r="AV50" s="205"/>
      <c r="AW50" s="129"/>
      <c r="AX50" s="205"/>
      <c r="AY50" s="206"/>
    </row>
    <row r="51" spans="2:51" ht="12.95" customHeight="1" x14ac:dyDescent="0.2">
      <c r="B51" s="379"/>
      <c r="C51" s="379"/>
      <c r="D51" s="379"/>
      <c r="E51" s="3"/>
      <c r="F51" s="399"/>
      <c r="G51" s="399"/>
      <c r="H51" s="399"/>
      <c r="L51" s="267"/>
      <c r="M51" s="77"/>
      <c r="N51" s="2"/>
      <c r="O51" s="2"/>
      <c r="P51" s="408">
        <f>IF(N16="Auswahl treffen..",0,IF($N$16="in Bruchzahl     (z.B. 1/1, 1/4)",F51*$T$19,IF(N16="in Prozent         (z.B. 50%, 33.33%)",F51*$V$19/100,0)))</f>
        <v>0</v>
      </c>
      <c r="Q51" s="408"/>
      <c r="R51" s="408"/>
      <c r="S51" s="94"/>
      <c r="U51" s="95">
        <f>IF(N16="Auswahl treffen..",0,IF($N$16="in Bruchzahl     (z.B. 1/1, 1/4)",L51*$T$19,IF(N16="in Prozent         (z.B. 50%, 33.33%)",L51*$V$19/100,0)))</f>
        <v>0</v>
      </c>
      <c r="V51" s="78"/>
      <c r="AC51" s="128"/>
      <c r="AD51" s="350" t="s">
        <v>46</v>
      </c>
      <c r="AE51" s="350"/>
      <c r="AF51" s="350"/>
      <c r="AG51" s="210"/>
      <c r="AH51" s="351">
        <v>600000</v>
      </c>
      <c r="AI51" s="351"/>
      <c r="AJ51" s="351"/>
      <c r="AK51" s="134"/>
      <c r="AL51" s="134"/>
      <c r="AM51" s="240"/>
      <c r="AN51" s="239">
        <v>8000</v>
      </c>
      <c r="AO51" s="240"/>
      <c r="AP51" s="149"/>
      <c r="AQ51" s="149"/>
      <c r="AR51" s="352">
        <f>IF(AP16="Auswahl treffen..",0,IF(AP16="in Bruchzahl     (z.B. 1/1, 1/4)",AH51*AV19,IF(AP16="in Prozent         (z.B. 50%, 33.33%)",AH51*AX19/100,"")))</f>
        <v>300000</v>
      </c>
      <c r="AS51" s="352"/>
      <c r="AT51" s="352"/>
      <c r="AU51" s="241"/>
      <c r="AV51" s="223"/>
      <c r="AW51" s="242">
        <f>IF(AP16="Auswahl treffen..",0,IF(AP16="in Bruchzahl     (z.B. 1/1, 1/4)",AN51*AV19,IF(AP16="in Prozent         (z.B. 50%, 33.33%)",AN51*AX19/100,"")))</f>
        <v>4000</v>
      </c>
      <c r="AX51" s="223"/>
      <c r="AY51" s="131"/>
    </row>
    <row r="52" spans="2:51" ht="12.95" customHeight="1" x14ac:dyDescent="0.2">
      <c r="B52" s="423"/>
      <c r="C52" s="423"/>
      <c r="D52" s="423"/>
      <c r="E52" s="3"/>
      <c r="F52" s="425"/>
      <c r="G52" s="425"/>
      <c r="H52" s="425"/>
      <c r="L52" s="268"/>
      <c r="M52" s="77"/>
      <c r="N52" s="2"/>
      <c r="O52" s="2"/>
      <c r="P52" s="408">
        <f>IF(N16="Auswahl treffen..",0,IF($N$16="in Bruchzahl     (z.B. 1/1, 1/4)",F52*$T$19,IF(N16="in Prozent         (z.B. 50%, 33.33%)",F52*$V$19/100,0)))</f>
        <v>0</v>
      </c>
      <c r="Q52" s="408"/>
      <c r="R52" s="408"/>
      <c r="S52" s="94"/>
      <c r="U52" s="96">
        <f>IF(N16="Auswahl treffen..",0,IF($N$16="in Bruchzahl     (z.B. 1/1, 1/4)",L52*$T$19,IF(N16="in Prozent         (z.B. 50%, 33.33%)",L52*$V$19/100,0)))</f>
        <v>0</v>
      </c>
      <c r="V52" s="78"/>
      <c r="AC52" s="128"/>
      <c r="AD52" s="340"/>
      <c r="AE52" s="340"/>
      <c r="AF52" s="340"/>
      <c r="AG52" s="210"/>
      <c r="AH52" s="341"/>
      <c r="AI52" s="341"/>
      <c r="AJ52" s="341"/>
      <c r="AK52" s="134"/>
      <c r="AL52" s="134"/>
      <c r="AM52" s="240"/>
      <c r="AN52" s="243"/>
      <c r="AO52" s="240"/>
      <c r="AP52" s="149"/>
      <c r="AQ52" s="149"/>
      <c r="AR52" s="428">
        <f>IF(AP16="Auswahl treffen..",0,IF(AP16="in Bruchzahl     (z.B. 1/1, 1/4)",AH52*AV19,IF(AP16="in Prozent         (z.B. 50%, 33.33%)",AH52*AX19/100,"")))</f>
        <v>0</v>
      </c>
      <c r="AS52" s="428"/>
      <c r="AT52" s="428"/>
      <c r="AU52" s="241"/>
      <c r="AV52" s="223"/>
      <c r="AW52" s="244">
        <f>IF(AP16="Auswahl treffen..",0,IF(AP16="in Bruchzahl     (z.B. 1/1, 1/4)",AN52*AV19,IF(AP16="in Prozent         (z.B. 50%, 33.33%)",AN52*AX19/100,"")))</f>
        <v>0</v>
      </c>
      <c r="AX52" s="223"/>
      <c r="AY52" s="131"/>
    </row>
    <row r="53" spans="2:51" ht="12.95" customHeight="1" x14ac:dyDescent="0.2">
      <c r="B53" s="423"/>
      <c r="C53" s="423"/>
      <c r="D53" s="423"/>
      <c r="E53" s="3"/>
      <c r="F53" s="425"/>
      <c r="G53" s="425"/>
      <c r="H53" s="425"/>
      <c r="L53" s="268"/>
      <c r="M53" s="77"/>
      <c r="N53" s="2"/>
      <c r="O53" s="2"/>
      <c r="P53" s="408">
        <f>IF(N16="Auswahl treffen..",0,IF($N$16="in Bruchzahl     (z.B. 1/1, 1/4)",F53*$T$19,IF(N16="in Prozent         (z.B. 50%, 33.33%)",F53*$V$19/100,0)))</f>
        <v>0</v>
      </c>
      <c r="Q53" s="408"/>
      <c r="R53" s="408"/>
      <c r="S53" s="94"/>
      <c r="U53" s="96">
        <f>IF(N16="Auswahl treffen..",0,IF($N$16="in Bruchzahl     (z.B. 1/1, 1/4)",L53*$T$19,IF(N16="in Prozent         (z.B. 50%, 33.33%)",L53*$V$19/100,0)))</f>
        <v>0</v>
      </c>
      <c r="V53" s="78"/>
      <c r="AC53" s="128"/>
      <c r="AD53" s="340"/>
      <c r="AE53" s="340"/>
      <c r="AF53" s="340"/>
      <c r="AG53" s="210"/>
      <c r="AH53" s="341"/>
      <c r="AI53" s="341"/>
      <c r="AJ53" s="341"/>
      <c r="AK53" s="134"/>
      <c r="AL53" s="134"/>
      <c r="AM53" s="240"/>
      <c r="AN53" s="243"/>
      <c r="AO53" s="240"/>
      <c r="AP53" s="149"/>
      <c r="AQ53" s="149"/>
      <c r="AR53" s="428">
        <f>IF(AP16="Auswahl treffen..",0,IF(AP16="in Bruchzahl     (z.B. 1/1, 1/4)",AH53*AV19,IF(AP16="in Prozent         (z.B. 50%, 33.33%)",AH53*AX19/100,"")))</f>
        <v>0</v>
      </c>
      <c r="AS53" s="428"/>
      <c r="AT53" s="428"/>
      <c r="AU53" s="241"/>
      <c r="AV53" s="223"/>
      <c r="AW53" s="244">
        <f>IF(AP16="Auswahl treffen..",0,IF(AP16="in Bruchzahl     (z.B. 1/1, 1/4)",AN53*AV19,IF(AP16="in Prozent         (z.B. 50%, 33.33%)",AN53*AX19/100,"")))</f>
        <v>0</v>
      </c>
      <c r="AX53" s="223"/>
      <c r="AY53" s="131"/>
    </row>
    <row r="54" spans="2:51" s="19" customFormat="1" ht="11.45" customHeight="1" x14ac:dyDescent="0.2">
      <c r="F54" s="424"/>
      <c r="G54" s="424"/>
      <c r="H54" s="424"/>
      <c r="I54" s="97"/>
      <c r="J54" s="97"/>
      <c r="L54" s="98"/>
      <c r="M54" s="98"/>
      <c r="N54" s="99"/>
      <c r="O54" s="99"/>
      <c r="P54" s="107"/>
      <c r="Q54" s="107"/>
      <c r="R54" s="107"/>
      <c r="S54" s="97"/>
      <c r="V54" s="97"/>
      <c r="Y54" s="100"/>
      <c r="AC54" s="245"/>
      <c r="AD54" s="142"/>
      <c r="AE54" s="142"/>
      <c r="AF54" s="142"/>
      <c r="AG54" s="142"/>
      <c r="AH54" s="429"/>
      <c r="AI54" s="429"/>
      <c r="AJ54" s="429"/>
      <c r="AK54" s="142"/>
      <c r="AL54" s="142"/>
      <c r="AM54" s="240"/>
      <c r="AN54" s="323"/>
      <c r="AO54" s="246"/>
      <c r="AP54" s="247"/>
      <c r="AQ54" s="247"/>
      <c r="AR54" s="248"/>
      <c r="AS54" s="248"/>
      <c r="AT54" s="248"/>
      <c r="AU54" s="142"/>
      <c r="AV54" s="145"/>
      <c r="AW54" s="142"/>
      <c r="AX54" s="145"/>
      <c r="AY54" s="249"/>
    </row>
    <row r="55" spans="2:51" s="12" customFormat="1" x14ac:dyDescent="0.2">
      <c r="B55" s="292" t="s">
        <v>54</v>
      </c>
      <c r="C55" s="292"/>
      <c r="D55" s="292"/>
      <c r="E55" s="292"/>
      <c r="F55" s="292"/>
      <c r="G55" s="292"/>
      <c r="H55" s="292"/>
      <c r="I55" s="112"/>
      <c r="J55" s="112"/>
      <c r="K55" s="112"/>
      <c r="L55" s="292"/>
      <c r="M55" s="112"/>
      <c r="N55" s="101"/>
      <c r="O55" s="101"/>
      <c r="P55" s="422">
        <f>SUM(P51:R53)</f>
        <v>0</v>
      </c>
      <c r="Q55" s="422"/>
      <c r="R55" s="422"/>
      <c r="S55" s="102"/>
      <c r="U55" s="103">
        <f>SUM(U51:V53)</f>
        <v>0</v>
      </c>
      <c r="V55" s="104"/>
      <c r="Y55" s="67"/>
      <c r="AC55" s="200"/>
      <c r="AD55" s="430" t="s">
        <v>54</v>
      </c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1"/>
      <c r="AP55" s="250"/>
      <c r="AQ55" s="250"/>
      <c r="AR55" s="432">
        <f>SUM(AR51:AT53)</f>
        <v>300000</v>
      </c>
      <c r="AS55" s="432"/>
      <c r="AT55" s="432"/>
      <c r="AU55" s="130"/>
      <c r="AV55" s="252"/>
      <c r="AW55" s="251">
        <f>SUM(AW51:AX53)</f>
        <v>4000</v>
      </c>
      <c r="AX55" s="252"/>
      <c r="AY55" s="235"/>
    </row>
    <row r="56" spans="2:51" ht="6.75" customHeight="1" x14ac:dyDescent="0.2">
      <c r="B56" s="20"/>
      <c r="C56" s="20"/>
      <c r="D56" s="20"/>
      <c r="E56" s="20"/>
      <c r="F56" s="20"/>
      <c r="G56" s="20"/>
      <c r="H56" s="20"/>
      <c r="K56" s="102"/>
      <c r="L56" s="102"/>
      <c r="M56" s="102"/>
      <c r="N56" s="2"/>
      <c r="O56" s="2"/>
      <c r="P56" s="283"/>
      <c r="Q56" s="283"/>
      <c r="R56" s="283"/>
      <c r="T56" s="20"/>
      <c r="U56" s="20"/>
      <c r="V56" s="20"/>
      <c r="AC56" s="128"/>
      <c r="AD56" s="129"/>
      <c r="AE56" s="129"/>
      <c r="AF56" s="129"/>
      <c r="AG56" s="129"/>
      <c r="AH56" s="129"/>
      <c r="AI56" s="129"/>
      <c r="AJ56" s="129"/>
      <c r="AK56" s="129"/>
      <c r="AL56" s="129"/>
      <c r="AM56" s="130"/>
      <c r="AN56" s="130"/>
      <c r="AO56" s="130"/>
      <c r="AP56" s="149"/>
      <c r="AQ56" s="149"/>
      <c r="AR56" s="253"/>
      <c r="AS56" s="253"/>
      <c r="AT56" s="253"/>
      <c r="AU56" s="129"/>
      <c r="AV56" s="129"/>
      <c r="AW56" s="129"/>
      <c r="AX56" s="129"/>
      <c r="AY56" s="131"/>
    </row>
    <row r="57" spans="2:51" x14ac:dyDescent="0.2">
      <c r="B57" s="308" t="s">
        <v>4</v>
      </c>
      <c r="C57" s="308"/>
      <c r="D57" s="308"/>
      <c r="E57" s="309"/>
      <c r="F57" s="421">
        <f>F31+F35-F51+F39+F43-F52-F53</f>
        <v>0</v>
      </c>
      <c r="G57" s="421"/>
      <c r="H57" s="421"/>
      <c r="I57" s="309"/>
      <c r="J57" s="309"/>
      <c r="K57" s="310"/>
      <c r="L57" s="311">
        <f>K31+L31+M31+L37-L51+L41+L45-L52-L53</f>
        <v>0</v>
      </c>
      <c r="M57" s="312"/>
      <c r="N57" s="307"/>
      <c r="O57" s="313"/>
      <c r="P57" s="421">
        <f>P32+P47-P55</f>
        <v>0</v>
      </c>
      <c r="Q57" s="421"/>
      <c r="R57" s="421"/>
      <c r="S57" s="309"/>
      <c r="T57" s="314"/>
      <c r="U57" s="315">
        <f>T32+U47-U55</f>
        <v>0</v>
      </c>
      <c r="V57" s="105"/>
      <c r="AC57" s="128"/>
      <c r="AD57" s="316" t="s">
        <v>4</v>
      </c>
      <c r="AE57" s="316"/>
      <c r="AF57" s="316"/>
      <c r="AG57" s="316"/>
      <c r="AH57" s="329">
        <f>AH31+AH35-AH51+AH39+AH43+AH52+AH53</f>
        <v>10500000</v>
      </c>
      <c r="AI57" s="329"/>
      <c r="AJ57" s="329"/>
      <c r="AK57" s="316"/>
      <c r="AL57" s="316"/>
      <c r="AM57" s="317"/>
      <c r="AN57" s="318">
        <f>AM31+AN31+AO31+AN37-AN51+AN41+AN45-AN52-AN53</f>
        <v>42400</v>
      </c>
      <c r="AO57" s="326"/>
      <c r="AP57" s="328"/>
      <c r="AQ57" s="319"/>
      <c r="AR57" s="329">
        <f>AR32+AR47-AR55</f>
        <v>5250000</v>
      </c>
      <c r="AS57" s="329"/>
      <c r="AT57" s="329"/>
      <c r="AU57" s="316"/>
      <c r="AV57" s="320"/>
      <c r="AW57" s="321">
        <f>AV32+AW47-AW55</f>
        <v>21200</v>
      </c>
      <c r="AX57" s="254"/>
      <c r="AY57" s="131"/>
    </row>
    <row r="58" spans="2:51" ht="3" customHeight="1" x14ac:dyDescent="0.2">
      <c r="AC58" s="128"/>
      <c r="AD58" s="129"/>
      <c r="AE58" s="129"/>
      <c r="AF58" s="129"/>
      <c r="AG58" s="129"/>
      <c r="AH58" s="129"/>
      <c r="AI58" s="129"/>
      <c r="AJ58" s="129"/>
      <c r="AK58" s="129"/>
      <c r="AL58" s="129"/>
      <c r="AM58" s="130"/>
      <c r="AN58" s="130"/>
      <c r="AO58" s="130"/>
      <c r="AP58" s="129"/>
      <c r="AQ58" s="129"/>
      <c r="AR58" s="129"/>
      <c r="AS58" s="129"/>
      <c r="AT58" s="129"/>
      <c r="AU58" s="129"/>
      <c r="AV58" s="129"/>
      <c r="AW58" s="129"/>
      <c r="AX58" s="129"/>
      <c r="AY58" s="131"/>
    </row>
    <row r="59" spans="2:51" ht="3" customHeight="1" x14ac:dyDescent="0.2">
      <c r="AC59" s="128"/>
      <c r="AD59" s="129"/>
      <c r="AE59" s="129"/>
      <c r="AF59" s="129"/>
      <c r="AG59" s="129"/>
      <c r="AH59" s="129"/>
      <c r="AI59" s="129"/>
      <c r="AJ59" s="129"/>
      <c r="AK59" s="129"/>
      <c r="AL59" s="129"/>
      <c r="AM59" s="130"/>
      <c r="AN59" s="130"/>
      <c r="AO59" s="130"/>
      <c r="AP59" s="129"/>
      <c r="AQ59" s="129"/>
      <c r="AR59" s="129"/>
      <c r="AS59" s="129"/>
      <c r="AT59" s="129"/>
      <c r="AU59" s="129"/>
      <c r="AV59" s="129"/>
      <c r="AW59" s="129"/>
      <c r="AX59" s="129"/>
      <c r="AY59" s="131"/>
    </row>
    <row r="60" spans="2:51" ht="3" customHeight="1" thickBot="1" x14ac:dyDescent="0.25">
      <c r="AC60" s="255"/>
      <c r="AD60" s="256"/>
      <c r="AE60" s="256"/>
      <c r="AF60" s="256"/>
      <c r="AG60" s="256"/>
      <c r="AH60" s="256"/>
      <c r="AI60" s="256"/>
      <c r="AJ60" s="256"/>
      <c r="AK60" s="256"/>
      <c r="AL60" s="256"/>
      <c r="AM60" s="257"/>
      <c r="AN60" s="257"/>
      <c r="AO60" s="257"/>
      <c r="AP60" s="256"/>
      <c r="AQ60" s="256"/>
      <c r="AR60" s="256"/>
      <c r="AS60" s="256"/>
      <c r="AT60" s="256"/>
      <c r="AU60" s="256"/>
      <c r="AV60" s="256"/>
      <c r="AW60" s="256"/>
      <c r="AX60" s="256"/>
      <c r="AY60" s="258"/>
    </row>
  </sheetData>
  <sheetProtection sheet="1" objects="1" scenarios="1"/>
  <mergeCells count="182">
    <mergeCell ref="AV32:AW32"/>
    <mergeCell ref="T32:U32"/>
    <mergeCell ref="F57:H57"/>
    <mergeCell ref="P57:R57"/>
    <mergeCell ref="P55:R55"/>
    <mergeCell ref="B52:D52"/>
    <mergeCell ref="B53:D53"/>
    <mergeCell ref="F54:H54"/>
    <mergeCell ref="P53:R53"/>
    <mergeCell ref="P52:R52"/>
    <mergeCell ref="F52:H52"/>
    <mergeCell ref="AD32:AO32"/>
    <mergeCell ref="F53:H53"/>
    <mergeCell ref="AR43:AT43"/>
    <mergeCell ref="AD52:AF52"/>
    <mergeCell ref="AH52:AJ52"/>
    <mergeCell ref="AR52:AT52"/>
    <mergeCell ref="AR35:AT35"/>
    <mergeCell ref="AR39:AT39"/>
    <mergeCell ref="AR53:AT53"/>
    <mergeCell ref="AH54:AJ54"/>
    <mergeCell ref="AD55:AO55"/>
    <mergeCell ref="AR55:AT55"/>
    <mergeCell ref="AH44:AJ44"/>
    <mergeCell ref="P31:R31"/>
    <mergeCell ref="B35:D35"/>
    <mergeCell ref="F35:H35"/>
    <mergeCell ref="B39:D39"/>
    <mergeCell ref="F39:H39"/>
    <mergeCell ref="B43:D43"/>
    <mergeCell ref="F43:H43"/>
    <mergeCell ref="AD43:AF43"/>
    <mergeCell ref="AH43:AJ43"/>
    <mergeCell ref="AD35:AF35"/>
    <mergeCell ref="AH35:AJ35"/>
    <mergeCell ref="AH36:AJ36"/>
    <mergeCell ref="AD37:AE37"/>
    <mergeCell ref="AH37:AJ37"/>
    <mergeCell ref="AH40:AJ40"/>
    <mergeCell ref="AD41:AE41"/>
    <mergeCell ref="AH41:AJ41"/>
    <mergeCell ref="AD39:AF39"/>
    <mergeCell ref="AH39:AJ39"/>
    <mergeCell ref="V10:W10"/>
    <mergeCell ref="V11:W11"/>
    <mergeCell ref="V12:W12"/>
    <mergeCell ref="V5:W5"/>
    <mergeCell ref="V6:W6"/>
    <mergeCell ref="V7:W7"/>
    <mergeCell ref="V8:W8"/>
    <mergeCell ref="V9:W9"/>
    <mergeCell ref="AN8:AW8"/>
    <mergeCell ref="AX8:AY8"/>
    <mergeCell ref="AN9:AW9"/>
    <mergeCell ref="AX9:AY9"/>
    <mergeCell ref="AN10:AW10"/>
    <mergeCell ref="AX10:AY10"/>
    <mergeCell ref="AN11:AW11"/>
    <mergeCell ref="AX11:AY11"/>
    <mergeCell ref="AN12:AW12"/>
    <mergeCell ref="AX12:AY12"/>
    <mergeCell ref="AP16:AX16"/>
    <mergeCell ref="AH21:AJ21"/>
    <mergeCell ref="V1:W1"/>
    <mergeCell ref="P49:R49"/>
    <mergeCell ref="F51:H51"/>
    <mergeCell ref="F49:H49"/>
    <mergeCell ref="F44:H44"/>
    <mergeCell ref="P43:R43"/>
    <mergeCell ref="P27:R27"/>
    <mergeCell ref="P29:R29"/>
    <mergeCell ref="F36:H36"/>
    <mergeCell ref="P30:R30"/>
    <mergeCell ref="P32:R32"/>
    <mergeCell ref="P35:R35"/>
    <mergeCell ref="F34:H34"/>
    <mergeCell ref="F40:H40"/>
    <mergeCell ref="B32:M32"/>
    <mergeCell ref="F30:H30"/>
    <mergeCell ref="P51:R51"/>
    <mergeCell ref="P39:R39"/>
    <mergeCell ref="P47:R47"/>
    <mergeCell ref="B51:D51"/>
    <mergeCell ref="B30:D30"/>
    <mergeCell ref="B27:D27"/>
    <mergeCell ref="B29:D29"/>
    <mergeCell ref="L12:U12"/>
    <mergeCell ref="B37:C37"/>
    <mergeCell ref="B41:C41"/>
    <mergeCell ref="B45:C45"/>
    <mergeCell ref="F31:H31"/>
    <mergeCell ref="F46:H46"/>
    <mergeCell ref="P45:R45"/>
    <mergeCell ref="F24:H24"/>
    <mergeCell ref="F21:H21"/>
    <mergeCell ref="P24:R24"/>
    <mergeCell ref="P25:R25"/>
    <mergeCell ref="B24:D24"/>
    <mergeCell ref="B25:D25"/>
    <mergeCell ref="B26:D26"/>
    <mergeCell ref="F25:H25"/>
    <mergeCell ref="F29:H29"/>
    <mergeCell ref="K21:M21"/>
    <mergeCell ref="N16:V16"/>
    <mergeCell ref="F26:H26"/>
    <mergeCell ref="P26:R26"/>
    <mergeCell ref="P34:R34"/>
    <mergeCell ref="B34:D34"/>
    <mergeCell ref="F27:H27"/>
    <mergeCell ref="F28:H28"/>
    <mergeCell ref="B3:G4"/>
    <mergeCell ref="K3:K4"/>
    <mergeCell ref="L5:U5"/>
    <mergeCell ref="L6:U6"/>
    <mergeCell ref="L7:U7"/>
    <mergeCell ref="L8:U8"/>
    <mergeCell ref="L9:U9"/>
    <mergeCell ref="L10:U10"/>
    <mergeCell ref="L11:U11"/>
    <mergeCell ref="P28:R28"/>
    <mergeCell ref="AX1:AY1"/>
    <mergeCell ref="AD3:AI4"/>
    <mergeCell ref="AM3:AM4"/>
    <mergeCell ref="AN5:AW5"/>
    <mergeCell ref="AX5:AY5"/>
    <mergeCell ref="AN6:AW6"/>
    <mergeCell ref="AX6:AY6"/>
    <mergeCell ref="AN7:AW7"/>
    <mergeCell ref="AX7:AY7"/>
    <mergeCell ref="AM21:AO21"/>
    <mergeCell ref="AD24:AF24"/>
    <mergeCell ref="AH24:AJ24"/>
    <mergeCell ref="AR24:AT24"/>
    <mergeCell ref="AD25:AF25"/>
    <mergeCell ref="AH25:AJ25"/>
    <mergeCell ref="AR25:AT25"/>
    <mergeCell ref="AV21:AX21"/>
    <mergeCell ref="AD26:AF26"/>
    <mergeCell ref="AH26:AJ26"/>
    <mergeCell ref="AR26:AT26"/>
    <mergeCell ref="AH46:AJ46"/>
    <mergeCell ref="AR47:AT47"/>
    <mergeCell ref="AH49:AJ49"/>
    <mergeCell ref="AR49:AT49"/>
    <mergeCell ref="AD51:AF51"/>
    <mergeCell ref="AH51:AJ51"/>
    <mergeCell ref="AR51:AT51"/>
    <mergeCell ref="AR27:AT27"/>
    <mergeCell ref="AD29:AF29"/>
    <mergeCell ref="AH29:AJ29"/>
    <mergeCell ref="AR29:AT29"/>
    <mergeCell ref="AD30:AF30"/>
    <mergeCell ref="AH30:AJ30"/>
    <mergeCell ref="AR30:AT30"/>
    <mergeCell ref="AH31:AJ31"/>
    <mergeCell ref="AR31:AT31"/>
    <mergeCell ref="AD27:AF27"/>
    <mergeCell ref="AH27:AJ27"/>
    <mergeCell ref="AH57:AJ57"/>
    <mergeCell ref="AR57:AT57"/>
    <mergeCell ref="B5:I5"/>
    <mergeCell ref="B6:I6"/>
    <mergeCell ref="B7:J7"/>
    <mergeCell ref="D8:J8"/>
    <mergeCell ref="D9:J9"/>
    <mergeCell ref="T21:V21"/>
    <mergeCell ref="B21:D23"/>
    <mergeCell ref="AD21:AF23"/>
    <mergeCell ref="D16:K16"/>
    <mergeCell ref="D17:K17"/>
    <mergeCell ref="D18:K18"/>
    <mergeCell ref="AF16:AM16"/>
    <mergeCell ref="AF17:AM17"/>
    <mergeCell ref="AF18:AM18"/>
    <mergeCell ref="AD53:AF53"/>
    <mergeCell ref="AH53:AJ53"/>
    <mergeCell ref="AR32:AT32"/>
    <mergeCell ref="AD34:AF34"/>
    <mergeCell ref="AH34:AJ34"/>
    <mergeCell ref="AR34:AT34"/>
    <mergeCell ref="AD45:AE45"/>
    <mergeCell ref="AH45:AJ45"/>
  </mergeCells>
  <dataValidations count="4">
    <dataValidation type="list" allowBlank="1" showInputMessage="1" showErrorMessage="1" errorTitle="Treffen Sie eine Auswahl" error="Der eingegebene Wert ist ungültig. Treffen Sie eine gültige Auswahl!" sqref="N16 AP16" xr:uid="{00000000-0002-0000-0000-000000000000}">
      <formula1>$Y$19:$Y$22</formula1>
    </dataValidation>
    <dataValidation type="list" allowBlank="1" showInputMessage="1" showErrorMessage="1" sqref="AF45 D37 D45 D41 AF37 AF41" xr:uid="{AC34135E-668F-412F-94CF-AFFE845CCAE3}">
      <formula1>$Y$34:$Y$37</formula1>
    </dataValidation>
    <dataValidation type="list" allowBlank="1" showInputMessage="1" showErrorMessage="1" sqref="AH38:AJ38" xr:uid="{4D6B83F8-ABA0-4FDB-BF3E-F90ACC379057}">
      <formula1>$Y$34:$Y$40</formula1>
    </dataValidation>
    <dataValidation type="whole" operator="lessThan" allowBlank="1" showInputMessage="1" showErrorMessage="1" errorTitle="Eingabe nicht plausibel" error="Zahl mit Minusvorzeichen erfassen" promptTitle="Eingabe nicht plausibel" prompt="Eingabe mit Minusvorzeichen erfassen" sqref="K45" xr:uid="{6600F0AE-FA18-4AC4-84DD-8E7F77FD0426}">
      <formula1>0</formula1>
    </dataValidation>
  </dataValidations>
  <pageMargins left="0.23622047244094491" right="0.23622047244094491" top="0.59055118110236227" bottom="0.59055118110236227" header="0.19685039370078741" footer="0.19685039370078741"/>
  <pageSetup paperSize="9" orientation="portrait" r:id="rId1"/>
  <headerFooter>
    <oddFooter>&amp;L&amp;8&amp;A&amp;C&amp;8Steuerverwaltung Zug - Mustervorlage&amp;R&amp;8&amp;D</oddFooter>
  </headerFooter>
  <ignoredErrors>
    <ignoredError sqref="K37 K4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Aufstellung unvert.Erbschaft</vt:lpstr>
      <vt:lpstr>Auswahl</vt:lpstr>
      <vt:lpstr>'Aufstellung unvert.Erbschaft'!Druckbereich</vt:lpstr>
      <vt:lpstr>Imput1</vt:lpstr>
      <vt:lpstr>Imput2</vt:lpstr>
      <vt:lpstr>Input3</vt:lpstr>
      <vt:lpstr>Input4</vt:lpstr>
      <vt:lpstr>Input5</vt:lpstr>
    </vt:vector>
  </TitlesOfParts>
  <Company>Kanton Zug</Company>
  <LinksUpToDate>false</LinksUpToDate>
  <SharedDoc>false</SharedDoc>
  <HyperlinkBase>https://www.zg.ch/behoerden/finanzdirektion/steuerverwaltung/natuerliche-personen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Vorlage_Unvert.Erbschaft</dc:title>
  <dc:subject>Erbschaften</dc:subject>
  <dc:creator>Massimo Ricchello</dc:creator>
  <dc:description>Mit Tab-Taste durch die Zellen springen</dc:description>
  <cp:lastModifiedBy>Massimo Ricchello</cp:lastModifiedBy>
  <cp:lastPrinted>2023-03-06T13:51:53Z</cp:lastPrinted>
  <dcterms:created xsi:type="dcterms:W3CDTF">2015-11-09T09:01:02Z</dcterms:created>
  <dcterms:modified xsi:type="dcterms:W3CDTF">2023-04-03T09:25:26Z</dcterms:modified>
  <cp:category>Vorlage</cp:category>
</cp:coreProperties>
</file>